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<sst xmlns="http://schemas.openxmlformats.org/spreadsheetml/2006/main" count="232" uniqueCount="150">
  <si>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</si>
  <si>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</si>
  <si>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</si>
  <si>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</si>
  <si>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</si>
  <si>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</si>
  <si>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</si>
  <si>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</si>
  <si>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</si>
  <si>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</si>
  <si>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</si>
  <si>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Сок фруктовый в потребительской упаковке</t>
  </si>
  <si>
    <t>1/200</t>
  </si>
  <si>
    <t>-</t>
  </si>
  <si>
    <t>Итого за завтрак:</t>
  </si>
  <si>
    <t>Обед</t>
  </si>
  <si>
    <t>Итого за обед:</t>
  </si>
  <si>
    <t>Итого за день 1:</t>
  </si>
  <si>
    <t>День 2</t>
  </si>
  <si>
    <t>Пюре картофельное (картофель, молоко, масло слив., соль йод.)</t>
  </si>
  <si>
    <t>Чай с сахаром (чай, сахар-песок)</t>
  </si>
  <si>
    <t>День 3</t>
  </si>
  <si>
    <t>Итого за день 3:</t>
  </si>
  <si>
    <t>День 4</t>
  </si>
  <si>
    <t>Итого за день 4:</t>
  </si>
  <si>
    <t>День 6</t>
  </si>
  <si>
    <t>Итого за день 6:</t>
  </si>
  <si>
    <t>Итого за обед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</si>
  <si>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</si>
  <si>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</si>
  <si>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</si>
  <si>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</si>
  <si>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</si>
  <si>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</si>
  <si>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</si>
  <si>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День 7</t>
  </si>
  <si>
    <t>Итого за день 7:</t>
  </si>
  <si>
    <t>День 8</t>
  </si>
  <si>
    <t>Итого за день 8:</t>
  </si>
  <si>
    <t>День 9</t>
  </si>
  <si>
    <t>Итого за день 9:</t>
  </si>
  <si>
    <t>200/4</t>
  </si>
  <si>
    <t>Среднее значение за период по завтракам</t>
  </si>
  <si>
    <t>Среднее значение за период по обедам</t>
  </si>
  <si>
    <t>Директор__________________</t>
  </si>
  <si>
    <t>__________________________</t>
  </si>
  <si>
    <t>Напиток из шиповника (шиповник, лимон, сахар-песок)</t>
  </si>
  <si>
    <t>157/998</t>
  </si>
  <si>
    <t xml:space="preserve">Возрастная категория: </t>
  </si>
  <si>
    <t>Бутерброд с маслом (масло слив., хлеб)</t>
  </si>
  <si>
    <t>Чай с лимоном (чай, лимон, сахар-песок)</t>
  </si>
  <si>
    <t>Бутерброд с сыром (сыр, хлеб пшен. йодир.)</t>
  </si>
  <si>
    <t>150/5</t>
  </si>
  <si>
    <t>Суп картофельный с бобовыми, с фаршем (картофель, горох, морковь, лук репч., масло раст., говядина)</t>
  </si>
  <si>
    <t>5/200</t>
  </si>
  <si>
    <t>Напиток кофейный «Школьный» (кофейный напиток, молоко 3,2%, сахар-песок)</t>
  </si>
  <si>
    <t>Какао-напиток (какао порошок, молоко 3,2%, сахар-песок)</t>
  </si>
  <si>
    <t>Бутерброд с джемом (джем,  хлеб пшен. йодирован.)</t>
  </si>
  <si>
    <t>Каша молочная манная с маслом (крупа манная, молоко, соль йодир., сахар-песок, масло слив.)</t>
  </si>
  <si>
    <t>Чай с лимоном (чай, сахар-песок, лимон)</t>
  </si>
  <si>
    <t>Каша молочная овсяная Геркулес с маслом (крупа геркулесовая, молоко, сахар-песок., соль йод., масло слив.)</t>
  </si>
  <si>
    <t xml:space="preserve">День 5 </t>
  </si>
  <si>
    <t>Макаронные изделия отварные (макаронные изделия, масло сл., соль йодир.)</t>
  </si>
  <si>
    <t>15/200</t>
  </si>
  <si>
    <t>Закуска порционная (огурцы свежие)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</si>
  <si>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</si>
  <si>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</si>
  <si>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Итого за день 2:</t>
  </si>
  <si>
    <t>Уха Рыбацкая (картофель, морковь, лук репчатый, масло подсолнечное, масло сливочное, сайра)</t>
  </si>
  <si>
    <t>Каша молочная пшенная с маслом (пшено, молоко 3,2%, сахар-песок, соль йод., масло слив.)</t>
  </si>
  <si>
    <t>Суп картофельный с фаршем (фарш, картофель, морковь, лук репч., масло раст., соль йод.)</t>
  </si>
  <si>
    <t>698/998</t>
  </si>
  <si>
    <t>10/200</t>
  </si>
  <si>
    <t>Чай с молоком(чай, молоко)</t>
  </si>
  <si>
    <t>Каша молочная ячневая с маслом (крупа ячневая, молоко 3,2%, сахар-песок, соль йодир, масло сливочное, соль йодир)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</si>
  <si>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</si>
  <si>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</si>
  <si>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</si>
  <si>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Рис розовый (крупа рисовая., томат, масло слив., соль йодир.)</t>
  </si>
  <si>
    <t>251а</t>
  </si>
  <si>
    <t>День 10</t>
  </si>
  <si>
    <t>50/150</t>
  </si>
  <si>
    <t>Итого за 10 день:</t>
  </si>
  <si>
    <t>Итого за день 5:</t>
  </si>
  <si>
    <t>Хлеб пшеничный</t>
  </si>
  <si>
    <t>Суп картофельный с макаронными изделиями, с фаршем (говядина, картофель, макар.изделия, морковь, лук репч.,соль йодир., масло растит.)</t>
  </si>
  <si>
    <t>Котлета Мечта с маслом (минтай, свинина, хлеб пшен., молоко, лук репч., сухари панир., масло растит., соль йодир, масло слив.)</t>
  </si>
  <si>
    <t>983/998</t>
  </si>
  <si>
    <t xml:space="preserve">Сырники с молоком сгущенным </t>
  </si>
  <si>
    <t>Каша молочная рисовая с маслом (крупа рисовая, молоко 3,2%, сахар-песок, соль йодир., масло слив.)</t>
  </si>
  <si>
    <t>Закуска порционная (помидоры свежие)</t>
  </si>
  <si>
    <t>200/5</t>
  </si>
  <si>
    <t>Ромашка шоколадная (мука пшенич, сахар-песок, яйцо, масло слив., соль йодир., повидло, глазурь шокол.)</t>
  </si>
  <si>
    <t>Яблоко свежее</t>
  </si>
  <si>
    <t>Гарнир каша гречневая рассыпчатая  (крупа гречневая, масло сливочное, соль йод.)</t>
  </si>
  <si>
    <t>Компот из сухофруктов с вит С (смесь сухофруктов, сахар-песок, лимон.кислота, аскорб кислота)</t>
  </si>
  <si>
    <t xml:space="preserve">Сок фруктовый в потребительской упаковке </t>
  </si>
  <si>
    <t>220/10</t>
  </si>
  <si>
    <t>Плов из говядины с овощами (говядина, крупа рисовая, морковь, лук репч., томат, масло подсолн., соль йодир)</t>
  </si>
  <si>
    <t>Компот из кураги с вит С (курага, лимон кислота, аскорб кислота, сахар-песок)</t>
  </si>
  <si>
    <t>Котлета Незнайка с соусом (говядина, свинина, молоко, хлеб пш.йодир., лук репч., яйцо, сухари панир., масло подс. соль йдир., соус красный основной) 60/30</t>
  </si>
  <si>
    <t>149/998</t>
  </si>
  <si>
    <t>Печенье Байкальское</t>
  </si>
  <si>
    <t>Бутерброд с сыром (сыр Российский, хлеб)</t>
  </si>
  <si>
    <t>Сосиски молочные отварные (сосиска молочная отварная)</t>
  </si>
  <si>
    <t>Кисель детский «Валитек» (концентрат киселя, вода)</t>
  </si>
  <si>
    <t>180/3</t>
  </si>
  <si>
    <t>Кекс Столичный</t>
  </si>
  <si>
    <t>Биточки паровые с соусом (говядина, хлеб пшен., соль йодир., сухари панир., соус красный основной) 60/30</t>
  </si>
  <si>
    <t>Перловка с овощами (крупа перловая, морковь, лук репч., масло растит., томат.паста, масло слив., соль йодир.)</t>
  </si>
  <si>
    <t>Компот из изюма с вит С (изюм, сахар, лимон.кислота, аскорб кислота)</t>
  </si>
  <si>
    <t>Каша молочная гречневая с маслом (кр.гречневая, молоко, сахар-песок, масло сл, соль йодир.)</t>
  </si>
  <si>
    <t>Закуска порционная (помидоры  свежие)</t>
  </si>
  <si>
    <t>Тефтели мясные II вариант в соусе (говядина, крупа рис., лук репч., масло подсолн, мука пш., соль йодир., соус красный основн.) 60/30</t>
  </si>
  <si>
    <t>18/370</t>
  </si>
  <si>
    <t>Каша молочная манная (крупа манная, молоко, соль йодир., сахар-песок</t>
  </si>
  <si>
    <t>Сосиски молочные отварные в соусе (сосиска молочная, соус красный основной) 50/40</t>
  </si>
  <si>
    <t>636/370</t>
  </si>
  <si>
    <t>Суп лапша-домашняя с фаршем (говядина, лапша домашн., лук репч., морковь, масло растит., соль йодир.)</t>
  </si>
  <si>
    <t>Фрикадельки Удинские (говядина, молоко 3,2%, лук репчатый, яйцо, соль йодир) 60/30</t>
  </si>
  <si>
    <t>Гарнир Забава (крупа рисовая, крупа гречневая, масло слив., соль йод.)</t>
  </si>
  <si>
    <t>Компот из кураги с вит С (курага, сахар, лимон кислота, аскорб кислота)</t>
  </si>
  <si>
    <t>694/998</t>
  </si>
  <si>
    <t>224/370</t>
  </si>
  <si>
    <t>10/30</t>
  </si>
  <si>
    <t>15/40</t>
  </si>
  <si>
    <t>90/2</t>
  </si>
  <si>
    <t>Каша молочная "Улыбка"  (крупа рисовая,крупа овсяная Геркулес, молоко 3,2%, сахар-песок, соль йодир.)</t>
  </si>
  <si>
    <t>200</t>
  </si>
  <si>
    <t>Биточки мясные с соусом (мясо гов., хлеб, сухарь, м.раст., соль йодир, соус красный основной) 60/30</t>
  </si>
  <si>
    <t>Компот из изюма (изюм, сахар-песок, лимонная кислота)</t>
  </si>
  <si>
    <t>Бутерброд с сыром и маслом (сыр.,масло слив., хлеб пшеничный йодированный)</t>
  </si>
  <si>
    <t>10/10/50</t>
  </si>
  <si>
    <t>Пряник "Шоколадный" (мука пш., маслот слив., сахар-песок, корица, яйцо, глазурь шок., стружка кокосовая, натрий двууглекислый)</t>
  </si>
  <si>
    <t>Напиток из облепихи, протертой с сахаром (облепиха, протертая с сахаром, сахар-песок)</t>
  </si>
  <si>
    <t>Каша молочная «Янтарная» (крупа пшено, молоко 3,2%, сахар-песок, соль йодир., яблоки св., масло слив.)</t>
  </si>
  <si>
    <t>Чай черный (чай, вода)</t>
  </si>
  <si>
    <t>Кекс Столичный (мука пш., яйцо, сахар-песок, масло слив., изюм)</t>
  </si>
  <si>
    <t>40/15</t>
  </si>
  <si>
    <t>10/35</t>
  </si>
  <si>
    <t>Солянка домашняя (сосиски молочн.,  колбаса п/к, говядина, картофель, т.паста, масло слив., лук репч., огурцы консерв.)</t>
  </si>
  <si>
    <t>Гуляш мясной (говядина, лук репч., томат паста, масло раст., соль йод.) (30/60)</t>
  </si>
  <si>
    <t>Каша молочная кукурузная (крупа кукурузная, молоко 3,2%, сахар-песок, соль йодир,)</t>
  </si>
  <si>
    <t>15/24</t>
  </si>
  <si>
    <t>10/34</t>
  </si>
  <si>
    <t>Солянка Детская (колбаса полук., колбаса варен., картофель, лук репч., морковь, огурцы консерв., т.паста, соль йодир.)</t>
  </si>
  <si>
    <t>20/39</t>
  </si>
  <si>
    <t>190/4</t>
  </si>
  <si>
    <t>"21"  мая 2021 г.</t>
  </si>
  <si>
    <t xml:space="preserve">День 1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</si>
</sst>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0" xfId="53" applyFont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13" fillId="0" borderId="10" xfId="53" applyFont="1" applyFill="1" applyBorder="1" applyAlignment="1">
      <alignment horizontal="center" vertical="center"/>
      <protection/>
    </xf>
    <xf numFmtId="0" fontId="2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4.57421875" style="0" customWidth="1"/>
    <col min="2" max="2" width="39.00390625" style="0" customWidth="1"/>
    <col min="3" max="3" width="10.7109375" style="36" customWidth="1"/>
    <col min="4" max="4" width="13.421875" style="0" customWidth="1"/>
    <col min="5" max="5" width="11.57421875" style="0" customWidth="1"/>
    <col min="6" max="6" width="10.57421875" style="0" customWidth="1"/>
    <col min="7" max="7" width="16.140625" style="0" customWidth="1"/>
    <col min="8" max="8" width="15.00390625" style="0" customWidth="1"/>
  </cols>
  <sheetData>
    <row r="1" spans="1:18" ht="15">
      <c r="A1" s="10" t="s">
        <v>28</v>
      </c>
      <c r="B1" s="11"/>
      <c r="C1" s="32"/>
      <c r="D1" s="11"/>
      <c r="E1" s="11"/>
      <c r="F1" s="11"/>
      <c r="G1" s="96" t="s">
        <v>29</v>
      </c>
      <c r="H1" s="96"/>
      <c r="I1" s="11"/>
      <c r="J1" s="11"/>
      <c r="K1" s="11"/>
      <c r="L1" s="11"/>
      <c r="M1" s="11"/>
      <c r="N1" s="11"/>
      <c r="R1" s="11"/>
    </row>
    <row r="2" spans="1:18" ht="15">
      <c r="A2" s="10" t="s">
        <v>44</v>
      </c>
      <c r="B2" s="11"/>
      <c r="C2" s="32"/>
      <c r="D2" s="11"/>
      <c r="E2" s="11"/>
      <c r="F2" s="11"/>
      <c r="G2" s="96" t="s">
        <v>30</v>
      </c>
      <c r="H2" s="96"/>
      <c r="I2" s="11"/>
      <c r="J2" s="11"/>
      <c r="K2" s="11"/>
      <c r="L2" s="11"/>
      <c r="M2" s="11"/>
      <c r="N2" s="11"/>
      <c r="R2" s="11"/>
    </row>
    <row r="3" spans="1:18" ht="15">
      <c r="A3" s="10" t="s">
        <v>45</v>
      </c>
      <c r="B3" s="11"/>
      <c r="C3" s="32"/>
      <c r="D3" s="11"/>
      <c r="E3" s="11"/>
      <c r="F3" s="11"/>
      <c r="G3" s="96" t="s">
        <v>31</v>
      </c>
      <c r="H3" s="96"/>
      <c r="I3" s="11"/>
      <c r="J3" s="11"/>
      <c r="K3" s="11"/>
      <c r="L3" s="11"/>
      <c r="M3" s="11"/>
      <c r="N3" s="11"/>
      <c r="R3" s="11"/>
    </row>
    <row r="4" spans="1:18" ht="15">
      <c r="A4" s="10" t="s">
        <v>45</v>
      </c>
      <c r="B4" s="10"/>
      <c r="C4" s="32"/>
      <c r="D4" s="42"/>
      <c r="E4" s="11"/>
      <c r="F4" s="11"/>
      <c r="G4" s="96" t="s">
        <v>32</v>
      </c>
      <c r="H4" s="96"/>
      <c r="I4" s="11"/>
      <c r="J4" s="11"/>
      <c r="K4" s="11"/>
      <c r="L4" s="11"/>
      <c r="M4" s="11"/>
      <c r="N4" s="11"/>
      <c r="R4" s="11"/>
    </row>
    <row r="5" spans="1:18" ht="15">
      <c r="A5" s="10" t="s">
        <v>148</v>
      </c>
      <c r="B5" s="10"/>
      <c r="C5" s="32"/>
      <c r="D5" s="11"/>
      <c r="E5" s="11"/>
      <c r="F5" s="11"/>
      <c r="G5" s="96" t="s">
        <v>33</v>
      </c>
      <c r="H5" s="96"/>
      <c r="I5" s="11"/>
      <c r="J5" s="11"/>
      <c r="K5" s="11"/>
      <c r="L5" s="11"/>
      <c r="M5" s="11"/>
      <c r="N5" s="11"/>
      <c r="R5" s="11"/>
    </row>
    <row r="6" spans="1:8" ht="15.75" customHeight="1">
      <c r="A6" s="97" t="s">
        <v>34</v>
      </c>
      <c r="B6" s="97"/>
      <c r="C6" s="97"/>
      <c r="D6" s="97"/>
      <c r="E6" s="97"/>
      <c r="F6" s="97"/>
      <c r="G6" s="97"/>
      <c r="H6" s="97"/>
    </row>
    <row r="7" spans="1:8" ht="15.75" customHeight="1">
      <c r="A7" s="20" t="s">
        <v>48</v>
      </c>
      <c r="B7" s="19"/>
      <c r="C7" s="33"/>
      <c r="D7" s="19"/>
      <c r="E7" s="19"/>
      <c r="F7" s="19"/>
      <c r="G7" s="19"/>
      <c r="H7" s="19"/>
    </row>
    <row r="8" spans="1:8" ht="15.75">
      <c r="A8" s="81" t="s">
        <v>2</v>
      </c>
      <c r="B8" s="8" t="s">
        <v>0</v>
      </c>
      <c r="C8" s="81" t="s">
        <v>1</v>
      </c>
      <c r="D8" s="81" t="s">
        <v>3</v>
      </c>
      <c r="E8" s="81"/>
      <c r="F8" s="81"/>
      <c r="G8" s="8" t="s">
        <v>9</v>
      </c>
      <c r="H8" s="81" t="s">
        <v>7</v>
      </c>
    </row>
    <row r="9" spans="1:8" ht="15.75">
      <c r="A9" s="81"/>
      <c r="B9" s="8"/>
      <c r="C9" s="81"/>
      <c r="D9" s="8" t="s">
        <v>4</v>
      </c>
      <c r="E9" s="8" t="s">
        <v>5</v>
      </c>
      <c r="F9" s="8" t="s">
        <v>6</v>
      </c>
      <c r="G9" s="8" t="s">
        <v>10</v>
      </c>
      <c r="H9" s="81"/>
    </row>
    <row r="10" spans="1:8" ht="15">
      <c r="A10" s="99" t="s">
        <v>149</v>
      </c>
      <c r="B10" s="99"/>
      <c r="C10" s="99"/>
      <c r="D10" s="99"/>
      <c r="E10" s="99"/>
      <c r="F10" s="99"/>
      <c r="G10" s="99"/>
      <c r="H10" s="99"/>
    </row>
    <row r="11" spans="1:8" ht="39">
      <c r="A11" s="81" t="s">
        <v>8</v>
      </c>
      <c r="B11" s="60" t="s">
        <v>58</v>
      </c>
      <c r="C11" s="56" t="s">
        <v>52</v>
      </c>
      <c r="D11" s="6">
        <v>4.4</v>
      </c>
      <c r="E11" s="6">
        <v>5.6</v>
      </c>
      <c r="F11" s="6">
        <v>22.4</v>
      </c>
      <c r="G11" s="56">
        <v>158</v>
      </c>
      <c r="H11" s="56">
        <v>899</v>
      </c>
    </row>
    <row r="12" spans="1:8" ht="17.25" customHeight="1">
      <c r="A12" s="81"/>
      <c r="B12" s="60" t="s">
        <v>51</v>
      </c>
      <c r="C12" s="56" t="s">
        <v>125</v>
      </c>
      <c r="D12" s="2">
        <v>6.48</v>
      </c>
      <c r="E12" s="2">
        <v>4.8</v>
      </c>
      <c r="F12" s="2">
        <v>20.4</v>
      </c>
      <c r="G12" s="2">
        <v>154.6</v>
      </c>
      <c r="H12" s="2">
        <v>868</v>
      </c>
    </row>
    <row r="13" spans="1:8" ht="17.25" customHeight="1">
      <c r="A13" s="81"/>
      <c r="B13" s="60" t="s">
        <v>59</v>
      </c>
      <c r="C13" s="56" t="s">
        <v>41</v>
      </c>
      <c r="D13" s="56">
        <v>0.05</v>
      </c>
      <c r="E13" s="56">
        <v>0.02</v>
      </c>
      <c r="F13" s="56">
        <v>9.1</v>
      </c>
      <c r="G13" s="56">
        <v>56</v>
      </c>
      <c r="H13" s="56">
        <v>432</v>
      </c>
    </row>
    <row r="14" spans="1:8" ht="16.5" customHeight="1">
      <c r="A14" s="81"/>
      <c r="B14" s="60" t="s">
        <v>11</v>
      </c>
      <c r="C14" s="56" t="s">
        <v>12</v>
      </c>
      <c r="D14" s="56">
        <v>1</v>
      </c>
      <c r="E14" s="56">
        <v>0.2</v>
      </c>
      <c r="F14" s="56">
        <v>20.2</v>
      </c>
      <c r="G14" s="56">
        <v>91</v>
      </c>
      <c r="H14" s="56"/>
    </row>
    <row r="15" spans="1:8" ht="15" customHeight="1">
      <c r="A15" s="94" t="s">
        <v>14</v>
      </c>
      <c r="B15" s="94"/>
      <c r="C15" s="39">
        <v>614</v>
      </c>
      <c r="D15" s="22">
        <f>SUM(D11:D14)</f>
        <v>11.930000000000001</v>
      </c>
      <c r="E15" s="22">
        <f>SUM(E11:E14)</f>
        <v>10.619999999999997</v>
      </c>
      <c r="F15" s="22">
        <f>SUM(F11:F14)</f>
        <v>72.1</v>
      </c>
      <c r="G15" s="22">
        <f>SUM(G11:G14)</f>
        <v>459.6</v>
      </c>
      <c r="H15" s="7"/>
    </row>
    <row r="16" spans="1:8" ht="15" customHeight="1">
      <c r="A16" s="81" t="s">
        <v>15</v>
      </c>
      <c r="B16" s="60" t="s">
        <v>64</v>
      </c>
      <c r="C16" s="56">
        <v>60</v>
      </c>
      <c r="D16" s="6">
        <v>0.42</v>
      </c>
      <c r="E16" s="6">
        <v>0.06</v>
      </c>
      <c r="F16" s="6">
        <v>1.14</v>
      </c>
      <c r="G16" s="2">
        <v>6.6</v>
      </c>
      <c r="H16" s="7">
        <v>982</v>
      </c>
    </row>
    <row r="17" spans="1:8" ht="38.25" customHeight="1">
      <c r="A17" s="81"/>
      <c r="B17" s="60" t="s">
        <v>85</v>
      </c>
      <c r="C17" s="56" t="s">
        <v>54</v>
      </c>
      <c r="D17" s="56">
        <v>3.5</v>
      </c>
      <c r="E17" s="56">
        <v>3.2</v>
      </c>
      <c r="F17" s="56">
        <v>15.1</v>
      </c>
      <c r="G17" s="56">
        <v>103.6</v>
      </c>
      <c r="H17" s="56" t="s">
        <v>87</v>
      </c>
    </row>
    <row r="18" spans="1:8" ht="39.75" customHeight="1">
      <c r="A18" s="81"/>
      <c r="B18" s="60" t="s">
        <v>86</v>
      </c>
      <c r="C18" s="56" t="s">
        <v>126</v>
      </c>
      <c r="D18" s="2">
        <v>12.4</v>
      </c>
      <c r="E18" s="2">
        <v>15.9</v>
      </c>
      <c r="F18" s="2">
        <v>10.5</v>
      </c>
      <c r="G18" s="2">
        <v>235.8</v>
      </c>
      <c r="H18" s="7" t="s">
        <v>79</v>
      </c>
    </row>
    <row r="19" spans="1:8" ht="26.25">
      <c r="A19" s="81"/>
      <c r="B19" s="60" t="s">
        <v>78</v>
      </c>
      <c r="C19" s="56">
        <v>150</v>
      </c>
      <c r="D19" s="56">
        <v>3.5</v>
      </c>
      <c r="E19" s="56">
        <v>4.2</v>
      </c>
      <c r="F19" s="56">
        <v>35.6</v>
      </c>
      <c r="G19" s="56">
        <v>195</v>
      </c>
      <c r="H19" s="56">
        <v>297</v>
      </c>
    </row>
    <row r="20" spans="1:8" ht="26.25">
      <c r="A20" s="81"/>
      <c r="B20" s="60" t="s">
        <v>46</v>
      </c>
      <c r="C20" s="56">
        <v>200</v>
      </c>
      <c r="D20" s="56">
        <v>0.38</v>
      </c>
      <c r="E20" s="56">
        <v>0.13</v>
      </c>
      <c r="F20" s="56">
        <v>18.2</v>
      </c>
      <c r="G20" s="56">
        <v>75</v>
      </c>
      <c r="H20" s="56">
        <v>667</v>
      </c>
    </row>
    <row r="21" spans="1:30" ht="15.75">
      <c r="A21" s="81"/>
      <c r="B21" s="60" t="s">
        <v>84</v>
      </c>
      <c r="C21" s="56">
        <v>48</v>
      </c>
      <c r="D21" s="6">
        <v>3.6</v>
      </c>
      <c r="E21" s="6">
        <v>0.48</v>
      </c>
      <c r="F21" s="6">
        <v>24.48</v>
      </c>
      <c r="G21" s="2">
        <v>120</v>
      </c>
      <c r="H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5.75">
      <c r="A22" s="94" t="s">
        <v>16</v>
      </c>
      <c r="B22" s="94"/>
      <c r="C22" s="37">
        <v>743</v>
      </c>
      <c r="D22" s="37">
        <f>SUM(D16:D21)</f>
        <v>23.8</v>
      </c>
      <c r="E22" s="37">
        <f>SUM(E16:E21)</f>
        <v>23.97</v>
      </c>
      <c r="F22" s="37">
        <f>SUM(F16:F21)</f>
        <v>105.02000000000001</v>
      </c>
      <c r="G22" s="8">
        <f>SUM(G16:G21)</f>
        <v>736</v>
      </c>
      <c r="H22" s="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" customFormat="1" ht="15.75">
      <c r="A23" s="63" t="s">
        <v>17</v>
      </c>
      <c r="B23" s="21"/>
      <c r="C23" s="21"/>
      <c r="D23" s="30">
        <f>D15+D22</f>
        <v>35.730000000000004</v>
      </c>
      <c r="E23" s="30">
        <f>E15+E22</f>
        <v>34.589999999999996</v>
      </c>
      <c r="F23" s="30">
        <f>F15+F22</f>
        <v>177.12</v>
      </c>
      <c r="G23" s="30">
        <f>G15+G22</f>
        <v>1195.6</v>
      </c>
      <c r="H23" s="3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.75">
      <c r="A24" s="82" t="s">
        <v>18</v>
      </c>
      <c r="B24" s="82"/>
      <c r="C24" s="82"/>
      <c r="D24" s="82"/>
      <c r="E24" s="82"/>
      <c r="F24" s="82"/>
      <c r="G24" s="82"/>
      <c r="H24" s="8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8" ht="39">
      <c r="A25" s="81" t="s">
        <v>8</v>
      </c>
      <c r="B25" s="64" t="s">
        <v>127</v>
      </c>
      <c r="C25" s="58" t="s">
        <v>128</v>
      </c>
      <c r="D25" s="13">
        <v>7</v>
      </c>
      <c r="E25" s="13">
        <v>4.5</v>
      </c>
      <c r="F25" s="13">
        <v>39.1</v>
      </c>
      <c r="G25" s="13">
        <v>225.63</v>
      </c>
      <c r="H25" s="13">
        <v>53</v>
      </c>
    </row>
    <row r="26" spans="1:8" ht="15.75">
      <c r="A26" s="81"/>
      <c r="B26" s="64" t="s">
        <v>49</v>
      </c>
      <c r="C26" s="58" t="s">
        <v>139</v>
      </c>
      <c r="D26" s="74">
        <f>SUM(D24:D25)</f>
        <v>7</v>
      </c>
      <c r="E26" s="74">
        <f>SUM(E24:E25)</f>
        <v>4.5</v>
      </c>
      <c r="F26" s="74">
        <f>SUM(F24:F25)</f>
        <v>39.1</v>
      </c>
      <c r="G26" s="13">
        <v>153.6</v>
      </c>
      <c r="H26" s="13">
        <v>778</v>
      </c>
    </row>
    <row r="27" spans="1:8" ht="15.75">
      <c r="A27" s="81"/>
      <c r="B27" s="60" t="s">
        <v>73</v>
      </c>
      <c r="C27" s="56" t="s">
        <v>81</v>
      </c>
      <c r="D27" s="62">
        <v>1.55</v>
      </c>
      <c r="E27" s="62">
        <v>1.45</v>
      </c>
      <c r="F27" s="62">
        <v>2.17</v>
      </c>
      <c r="G27" s="62">
        <v>29</v>
      </c>
      <c r="H27" s="62">
        <v>603</v>
      </c>
    </row>
    <row r="28" spans="1:8" ht="15.75">
      <c r="A28" s="81"/>
      <c r="B28" s="64" t="s">
        <v>88</v>
      </c>
      <c r="C28" s="58" t="s">
        <v>138</v>
      </c>
      <c r="D28" s="40">
        <v>8.8</v>
      </c>
      <c r="E28" s="40">
        <v>4.2</v>
      </c>
      <c r="F28" s="40">
        <v>16.3</v>
      </c>
      <c r="G28" s="13">
        <v>139</v>
      </c>
      <c r="H28" s="13">
        <v>186</v>
      </c>
    </row>
    <row r="29" spans="1:8" ht="18.75" customHeight="1">
      <c r="A29" s="94" t="s">
        <v>14</v>
      </c>
      <c r="B29" s="94"/>
      <c r="C29" s="39">
        <v>500</v>
      </c>
      <c r="D29" s="22">
        <f>SUM(D25:D28)</f>
        <v>24.35</v>
      </c>
      <c r="E29" s="22">
        <f>SUM(E25:E28)</f>
        <v>14.649999999999999</v>
      </c>
      <c r="F29" s="22">
        <f>SUM(F25:F28)</f>
        <v>96.67</v>
      </c>
      <c r="G29" s="22">
        <f>SUM(G25:G28)</f>
        <v>547.23</v>
      </c>
      <c r="H29" s="7"/>
    </row>
    <row r="30" spans="1:8" ht="16.5" customHeight="1">
      <c r="A30" s="81" t="s">
        <v>15</v>
      </c>
      <c r="B30" s="61" t="s">
        <v>90</v>
      </c>
      <c r="C30" s="56">
        <v>60</v>
      </c>
      <c r="D30" s="2">
        <v>0.66</v>
      </c>
      <c r="E30" s="2">
        <v>0.12</v>
      </c>
      <c r="F30" s="2">
        <v>2.28</v>
      </c>
      <c r="G30" s="2">
        <v>14.4</v>
      </c>
      <c r="H30" s="7">
        <v>982</v>
      </c>
    </row>
    <row r="31" spans="1:8" ht="41.25" customHeight="1">
      <c r="A31" s="81"/>
      <c r="B31" s="60" t="s">
        <v>140</v>
      </c>
      <c r="C31" s="56" t="s">
        <v>72</v>
      </c>
      <c r="D31" s="5">
        <v>2.6540782688</v>
      </c>
      <c r="E31" s="5">
        <v>4.659408512000001</v>
      </c>
      <c r="F31" s="5">
        <v>6.1542481</v>
      </c>
      <c r="G31" s="5">
        <v>77.1</v>
      </c>
      <c r="H31" s="13">
        <v>145</v>
      </c>
    </row>
    <row r="32" spans="1:8" ht="39" customHeight="1">
      <c r="A32" s="81"/>
      <c r="B32" s="60" t="s">
        <v>129</v>
      </c>
      <c r="C32" s="62">
        <v>90</v>
      </c>
      <c r="D32" s="49">
        <v>9.49</v>
      </c>
      <c r="E32" s="49">
        <v>11.05</v>
      </c>
      <c r="F32" s="49">
        <v>10.9</v>
      </c>
      <c r="G32" s="49">
        <v>181.1</v>
      </c>
      <c r="H32" s="13">
        <v>1023</v>
      </c>
    </row>
    <row r="33" spans="1:8" ht="26.25">
      <c r="A33" s="81"/>
      <c r="B33" s="60" t="s">
        <v>19</v>
      </c>
      <c r="C33" s="62">
        <v>150</v>
      </c>
      <c r="D33" s="48">
        <v>3.06</v>
      </c>
      <c r="E33" s="48">
        <v>4.4</v>
      </c>
      <c r="F33" s="48">
        <v>20</v>
      </c>
      <c r="G33" s="49">
        <v>132.36</v>
      </c>
      <c r="H33" s="13">
        <v>371</v>
      </c>
    </row>
    <row r="34" spans="1:8" ht="26.25" customHeight="1">
      <c r="A34" s="81"/>
      <c r="B34" s="60" t="s">
        <v>130</v>
      </c>
      <c r="C34" s="62">
        <v>200</v>
      </c>
      <c r="D34" s="48">
        <v>0.43</v>
      </c>
      <c r="E34" s="48">
        <v>0.09</v>
      </c>
      <c r="F34" s="48">
        <v>25.59</v>
      </c>
      <c r="G34" s="49">
        <v>104.99</v>
      </c>
      <c r="H34" s="13"/>
    </row>
    <row r="35" spans="1:8" ht="14.25" customHeight="1">
      <c r="A35" s="81"/>
      <c r="B35" s="60" t="s">
        <v>84</v>
      </c>
      <c r="C35" s="62">
        <v>29</v>
      </c>
      <c r="D35" s="49">
        <v>2.17</v>
      </c>
      <c r="E35" s="49">
        <v>0.29</v>
      </c>
      <c r="F35" s="49">
        <v>14.79</v>
      </c>
      <c r="G35" s="49">
        <v>72.5</v>
      </c>
      <c r="H35" s="13"/>
    </row>
    <row r="36" spans="1:8" ht="18.75" customHeight="1">
      <c r="A36" s="94" t="s">
        <v>16</v>
      </c>
      <c r="B36" s="94"/>
      <c r="C36" s="37">
        <v>739</v>
      </c>
      <c r="D36" s="37">
        <f>SUM(D30:D35)</f>
        <v>18.4640782688</v>
      </c>
      <c r="E36" s="37">
        <f>SUM(E30:E35)</f>
        <v>20.609408511999998</v>
      </c>
      <c r="F36" s="37">
        <f>SUM(F30:F35)</f>
        <v>79.71424809999999</v>
      </c>
      <c r="G36" s="72">
        <f>SUM(G30:G35)</f>
        <v>582.45</v>
      </c>
      <c r="H36" s="7"/>
    </row>
    <row r="37" spans="1:8" ht="19.5" customHeight="1">
      <c r="A37" s="63" t="s">
        <v>67</v>
      </c>
      <c r="B37" s="23"/>
      <c r="C37" s="23"/>
      <c r="D37" s="41">
        <f>D29+D36</f>
        <v>42.8140782688</v>
      </c>
      <c r="E37" s="41">
        <f>E29+E36</f>
        <v>35.25940851199999</v>
      </c>
      <c r="F37" s="41">
        <f>F29+F36</f>
        <v>176.38424809999998</v>
      </c>
      <c r="G37" s="41">
        <f>G29+G36</f>
        <v>1129.68</v>
      </c>
      <c r="H37" s="21"/>
    </row>
    <row r="38" spans="1:8" ht="17.25" customHeight="1">
      <c r="A38" s="100" t="s">
        <v>21</v>
      </c>
      <c r="B38" s="100"/>
      <c r="C38" s="100"/>
      <c r="D38" s="100"/>
      <c r="E38" s="100"/>
      <c r="F38" s="100"/>
      <c r="G38" s="100"/>
      <c r="H38" s="100"/>
    </row>
    <row r="39" spans="1:8" ht="41.25" customHeight="1">
      <c r="A39" s="81" t="s">
        <v>8</v>
      </c>
      <c r="B39" s="60" t="s">
        <v>69</v>
      </c>
      <c r="C39" s="56" t="s">
        <v>91</v>
      </c>
      <c r="D39" s="50">
        <f>D34+D36</f>
        <v>18.8940782688</v>
      </c>
      <c r="E39" s="50">
        <f>E34+E36</f>
        <v>20.699408511999998</v>
      </c>
      <c r="F39" s="50">
        <f>F34+F36</f>
        <v>105.3042481</v>
      </c>
      <c r="G39" s="49">
        <v>263.2</v>
      </c>
      <c r="H39" s="2">
        <v>515</v>
      </c>
    </row>
    <row r="40" spans="1:8" ht="15.75">
      <c r="A40" s="81"/>
      <c r="B40" s="60" t="s">
        <v>20</v>
      </c>
      <c r="C40" s="56">
        <v>200</v>
      </c>
      <c r="D40" s="55">
        <v>0.05</v>
      </c>
      <c r="E40" s="55">
        <v>0.02</v>
      </c>
      <c r="F40" s="55">
        <v>9.1</v>
      </c>
      <c r="G40" s="55">
        <v>37</v>
      </c>
      <c r="H40" s="55">
        <v>663</v>
      </c>
    </row>
    <row r="41" spans="1:8" ht="15.75">
      <c r="A41" s="81"/>
      <c r="B41" s="60" t="s">
        <v>84</v>
      </c>
      <c r="C41" s="56">
        <v>35</v>
      </c>
      <c r="D41" s="6">
        <v>2.62</v>
      </c>
      <c r="E41" s="6">
        <v>0.35</v>
      </c>
      <c r="F41" s="6">
        <v>17.85</v>
      </c>
      <c r="G41" s="2">
        <v>87.5</v>
      </c>
      <c r="H41" s="2"/>
    </row>
    <row r="42" spans="1:8" ht="24.75" customHeight="1">
      <c r="A42" s="81"/>
      <c r="B42" s="60" t="s">
        <v>92</v>
      </c>
      <c r="C42" s="56">
        <v>60</v>
      </c>
      <c r="D42" s="2">
        <v>3.7</v>
      </c>
      <c r="E42" s="2">
        <v>10.8</v>
      </c>
      <c r="F42" s="2">
        <v>38</v>
      </c>
      <c r="G42" s="2">
        <v>264.3</v>
      </c>
      <c r="H42" s="2">
        <v>395</v>
      </c>
    </row>
    <row r="43" spans="1:8" ht="15.75">
      <c r="A43" s="94" t="s">
        <v>14</v>
      </c>
      <c r="B43" s="94"/>
      <c r="C43" s="39">
        <v>500</v>
      </c>
      <c r="D43" s="22">
        <f>SUM(D39:D42)</f>
        <v>25.264078268800002</v>
      </c>
      <c r="E43" s="22">
        <f>SUM(E39:E42)</f>
        <v>31.869408512</v>
      </c>
      <c r="F43" s="22">
        <f>SUM(F39:F42)</f>
        <v>170.25424809999998</v>
      </c>
      <c r="G43" s="22">
        <f>SUM(G39:G42)</f>
        <v>652</v>
      </c>
      <c r="H43" s="7"/>
    </row>
    <row r="44" spans="1:8" ht="38.25" customHeight="1">
      <c r="A44" s="81" t="s">
        <v>15</v>
      </c>
      <c r="B44" s="60" t="s">
        <v>70</v>
      </c>
      <c r="C44" s="56" t="s">
        <v>54</v>
      </c>
      <c r="D44" s="2">
        <v>3.29</v>
      </c>
      <c r="E44" s="2">
        <v>3.22</v>
      </c>
      <c r="F44" s="2">
        <v>14.4</v>
      </c>
      <c r="G44" s="2">
        <v>99.97</v>
      </c>
      <c r="H44" s="7" t="s">
        <v>71</v>
      </c>
    </row>
    <row r="45" spans="1:8" ht="28.5" customHeight="1">
      <c r="A45" s="81"/>
      <c r="B45" s="60" t="s">
        <v>141</v>
      </c>
      <c r="C45" s="56">
        <v>90</v>
      </c>
      <c r="D45" s="5">
        <v>8.928420799999998</v>
      </c>
      <c r="E45" s="5">
        <v>10.242496</v>
      </c>
      <c r="F45" s="5">
        <v>3.615248</v>
      </c>
      <c r="G45" s="5">
        <v>142.3</v>
      </c>
      <c r="H45" s="7">
        <v>550</v>
      </c>
    </row>
    <row r="46" spans="1:8" ht="28.5" customHeight="1">
      <c r="A46" s="81"/>
      <c r="B46" s="60" t="s">
        <v>94</v>
      </c>
      <c r="C46" s="56">
        <v>150</v>
      </c>
      <c r="D46" s="3">
        <v>8.2</v>
      </c>
      <c r="E46" s="3">
        <v>5.35</v>
      </c>
      <c r="F46" s="3">
        <v>35.9</v>
      </c>
      <c r="G46" s="3">
        <v>224.6</v>
      </c>
      <c r="H46" s="7">
        <v>632</v>
      </c>
    </row>
    <row r="47" spans="1:8" ht="39" customHeight="1">
      <c r="A47" s="81"/>
      <c r="B47" s="60" t="s">
        <v>95</v>
      </c>
      <c r="C47" s="56">
        <v>200</v>
      </c>
      <c r="D47" s="51">
        <f>D46*95/100</f>
        <v>7.789999999999999</v>
      </c>
      <c r="E47" s="51">
        <f>E46*94/100</f>
        <v>5.029</v>
      </c>
      <c r="F47" s="51">
        <f>F46*91/100</f>
        <v>32.669000000000004</v>
      </c>
      <c r="G47" s="3">
        <v>99.36</v>
      </c>
      <c r="H47" s="7">
        <v>611</v>
      </c>
    </row>
    <row r="48" spans="1:8" ht="15" customHeight="1">
      <c r="A48" s="81"/>
      <c r="B48" s="60" t="s">
        <v>84</v>
      </c>
      <c r="C48" s="56">
        <v>52</v>
      </c>
      <c r="D48" s="3">
        <v>3.9</v>
      </c>
      <c r="E48" s="3">
        <v>0.52</v>
      </c>
      <c r="F48" s="3">
        <v>26.5</v>
      </c>
      <c r="G48" s="3">
        <v>130</v>
      </c>
      <c r="H48" s="7"/>
    </row>
    <row r="49" spans="1:8" ht="16.5" customHeight="1">
      <c r="A49" s="81"/>
      <c r="B49" s="60" t="s">
        <v>93</v>
      </c>
      <c r="C49" s="56">
        <v>140</v>
      </c>
      <c r="D49" s="74">
        <v>0.56</v>
      </c>
      <c r="E49" s="74">
        <v>0.56</v>
      </c>
      <c r="F49" s="74">
        <v>13.72</v>
      </c>
      <c r="G49" s="2">
        <v>65.8</v>
      </c>
      <c r="H49" s="7"/>
    </row>
    <row r="50" spans="1:8" ht="18" customHeight="1">
      <c r="A50" s="95" t="s">
        <v>27</v>
      </c>
      <c r="B50" s="95"/>
      <c r="C50" s="37">
        <v>821</v>
      </c>
      <c r="D50" s="37">
        <f>SUM(D44:D49)</f>
        <v>32.6684208</v>
      </c>
      <c r="E50" s="37">
        <f>SUM(E44:E49)</f>
        <v>24.921495999999998</v>
      </c>
      <c r="F50" s="37">
        <f>SUM(F44:F49)</f>
        <v>126.804248</v>
      </c>
      <c r="G50" s="8">
        <f>SUM(G44:G49)</f>
        <v>762.03</v>
      </c>
      <c r="H50" s="7"/>
    </row>
    <row r="51" spans="1:8" ht="15.75" customHeight="1">
      <c r="A51" s="63" t="s">
        <v>22</v>
      </c>
      <c r="B51" s="21"/>
      <c r="C51" s="21"/>
      <c r="D51" s="24">
        <f>D43+D50</f>
        <v>57.9324990688</v>
      </c>
      <c r="E51" s="24">
        <f>E43+E50</f>
        <v>56.790904512</v>
      </c>
      <c r="F51" s="24">
        <f>F43+F50</f>
        <v>297.05849609999996</v>
      </c>
      <c r="G51" s="24">
        <f>G43+G50</f>
        <v>1414.03</v>
      </c>
      <c r="H51" s="21"/>
    </row>
    <row r="52" spans="1:8" ht="15.75" customHeight="1">
      <c r="A52" s="82" t="s">
        <v>23</v>
      </c>
      <c r="B52" s="82"/>
      <c r="C52" s="82"/>
      <c r="D52" s="82"/>
      <c r="E52" s="82"/>
      <c r="F52" s="82"/>
      <c r="G52" s="82"/>
      <c r="H52" s="82"/>
    </row>
    <row r="53" spans="1:8" ht="39.75" customHeight="1">
      <c r="A53" s="81" t="s">
        <v>8</v>
      </c>
      <c r="B53" s="60" t="s">
        <v>142</v>
      </c>
      <c r="C53" s="56">
        <v>150</v>
      </c>
      <c r="D53" s="5">
        <v>5.379855</v>
      </c>
      <c r="E53" s="5">
        <v>2.56344</v>
      </c>
      <c r="F53" s="5">
        <v>34.915335</v>
      </c>
      <c r="G53" s="5">
        <v>184.2</v>
      </c>
      <c r="H53" s="49">
        <v>623</v>
      </c>
    </row>
    <row r="54" spans="1:8" ht="30.75" customHeight="1">
      <c r="A54" s="81"/>
      <c r="B54" s="60" t="s">
        <v>57</v>
      </c>
      <c r="C54" s="69" t="s">
        <v>124</v>
      </c>
      <c r="D54" s="49">
        <v>2.3</v>
      </c>
      <c r="E54" s="49">
        <v>0.3</v>
      </c>
      <c r="F54" s="49">
        <v>22.46</v>
      </c>
      <c r="G54" s="13">
        <v>102.6</v>
      </c>
      <c r="H54" s="13">
        <v>779</v>
      </c>
    </row>
    <row r="55" spans="1:8" ht="18.75" customHeight="1">
      <c r="A55" s="81"/>
      <c r="B55" s="60" t="s">
        <v>50</v>
      </c>
      <c r="C55" s="62" t="s">
        <v>41</v>
      </c>
      <c r="D55" s="51">
        <f>D54*95/100</f>
        <v>2.1849999999999996</v>
      </c>
      <c r="E55" s="51">
        <f>E54*94/100</f>
        <v>0.282</v>
      </c>
      <c r="F55" s="51">
        <f>F54*91/100</f>
        <v>20.4386</v>
      </c>
      <c r="G55" s="13">
        <v>56</v>
      </c>
      <c r="H55" s="13">
        <v>432</v>
      </c>
    </row>
    <row r="56" spans="1:8" ht="16.5" customHeight="1">
      <c r="A56" s="81"/>
      <c r="B56" s="60" t="s">
        <v>96</v>
      </c>
      <c r="C56" s="55" t="s">
        <v>12</v>
      </c>
      <c r="D56" s="55">
        <v>0</v>
      </c>
      <c r="E56" s="55">
        <v>0</v>
      </c>
      <c r="F56" s="55">
        <v>24</v>
      </c>
      <c r="G56" s="55">
        <v>91</v>
      </c>
      <c r="H56" s="55" t="s">
        <v>13</v>
      </c>
    </row>
    <row r="57" spans="1:8" ht="18" customHeight="1">
      <c r="A57" s="94" t="s">
        <v>14</v>
      </c>
      <c r="B57" s="94"/>
      <c r="C57" s="39">
        <v>594</v>
      </c>
      <c r="D57" s="22">
        <f>SUM(D53:D56)</f>
        <v>9.864854999999999</v>
      </c>
      <c r="E57" s="22">
        <f>SUM(E53:E56)</f>
        <v>3.14544</v>
      </c>
      <c r="F57" s="22">
        <f>SUM(F53:F56)</f>
        <v>101.813935</v>
      </c>
      <c r="G57" s="22">
        <f>SUM(G53:G56)</f>
        <v>433.79999999999995</v>
      </c>
      <c r="H57" s="7"/>
    </row>
    <row r="58" spans="1:8" ht="15.75">
      <c r="A58" s="81" t="s">
        <v>15</v>
      </c>
      <c r="B58" s="61" t="s">
        <v>64</v>
      </c>
      <c r="C58" s="56">
        <v>60</v>
      </c>
      <c r="D58" s="6">
        <v>0.42</v>
      </c>
      <c r="E58" s="6">
        <v>0.06</v>
      </c>
      <c r="F58" s="6">
        <v>1.14</v>
      </c>
      <c r="G58" s="2">
        <v>6.6</v>
      </c>
      <c r="H58" s="7">
        <v>982</v>
      </c>
    </row>
    <row r="59" spans="1:8" ht="39">
      <c r="A59" s="81"/>
      <c r="B59" s="60" t="s">
        <v>76</v>
      </c>
      <c r="C59" s="56" t="s">
        <v>54</v>
      </c>
      <c r="D59" s="51">
        <f>D57+D65</f>
        <v>9.864854999999999</v>
      </c>
      <c r="E59" s="51">
        <f>E57+E65</f>
        <v>3.14544</v>
      </c>
      <c r="F59" s="51">
        <f>F57+F65</f>
        <v>101.813935</v>
      </c>
      <c r="G59" s="5">
        <v>87</v>
      </c>
      <c r="H59" s="62" t="s">
        <v>77</v>
      </c>
    </row>
    <row r="60" spans="1:8" ht="42.75" customHeight="1">
      <c r="A60" s="81"/>
      <c r="B60" s="60" t="s">
        <v>98</v>
      </c>
      <c r="C60" s="56" t="s">
        <v>81</v>
      </c>
      <c r="D60" s="51">
        <f>D59*94/100</f>
        <v>9.272963699999998</v>
      </c>
      <c r="E60" s="51">
        <f>E59*88/100</f>
        <v>2.7679872</v>
      </c>
      <c r="F60" s="51">
        <f>F59*91/100</f>
        <v>92.65068085000001</v>
      </c>
      <c r="G60" s="49">
        <v>478.2</v>
      </c>
      <c r="H60" s="62">
        <v>523</v>
      </c>
    </row>
    <row r="61" spans="1:8" ht="26.25">
      <c r="A61" s="81"/>
      <c r="B61" s="60" t="s">
        <v>99</v>
      </c>
      <c r="C61" s="56">
        <v>200</v>
      </c>
      <c r="D61" s="51">
        <f>D60*95/100</f>
        <v>8.809315514999998</v>
      </c>
      <c r="E61" s="51">
        <f>E60*94/100</f>
        <v>2.601907968</v>
      </c>
      <c r="F61" s="51">
        <f>F60*91/100</f>
        <v>84.31211957350003</v>
      </c>
      <c r="G61" s="49">
        <v>96</v>
      </c>
      <c r="H61" s="62">
        <v>669</v>
      </c>
    </row>
    <row r="62" spans="1:8" ht="16.5" customHeight="1">
      <c r="A62" s="81"/>
      <c r="B62" s="60" t="s">
        <v>84</v>
      </c>
      <c r="C62" s="56">
        <v>42</v>
      </c>
      <c r="D62" s="50">
        <v>3.15</v>
      </c>
      <c r="E62" s="50">
        <v>0.42</v>
      </c>
      <c r="F62" s="50">
        <v>21.42</v>
      </c>
      <c r="G62" s="49">
        <v>105</v>
      </c>
      <c r="H62" s="13"/>
    </row>
    <row r="63" spans="1:9" ht="15.75">
      <c r="A63" s="94" t="s">
        <v>16</v>
      </c>
      <c r="B63" s="94"/>
      <c r="C63" s="37">
        <v>707</v>
      </c>
      <c r="D63" s="37">
        <f>SUM(D58:D62)</f>
        <v>31.517134214999995</v>
      </c>
      <c r="E63" s="37">
        <f>SUM(E58:E62)</f>
        <v>8.995335167999999</v>
      </c>
      <c r="F63" s="37">
        <f>SUM(F58:F62)</f>
        <v>301.33673542350004</v>
      </c>
      <c r="G63" s="8">
        <f>SUM(G58:G62)</f>
        <v>772.8</v>
      </c>
      <c r="H63" s="7" t="s">
        <v>13</v>
      </c>
      <c r="I63" s="25"/>
    </row>
    <row r="64" spans="1:8" ht="15.75">
      <c r="A64" s="85" t="s">
        <v>24</v>
      </c>
      <c r="B64" s="85"/>
      <c r="C64" s="21"/>
      <c r="D64" s="24">
        <f>D57+D63</f>
        <v>41.38198921499999</v>
      </c>
      <c r="E64" s="24">
        <f>E57+E63</f>
        <v>12.140775167999998</v>
      </c>
      <c r="F64" s="24">
        <f>F57+F63</f>
        <v>403.15067042350006</v>
      </c>
      <c r="G64" s="24">
        <f>G57+G63</f>
        <v>1206.6</v>
      </c>
      <c r="H64" s="21"/>
    </row>
    <row r="65" spans="1:10" ht="18.75" customHeight="1">
      <c r="A65" s="82" t="s">
        <v>61</v>
      </c>
      <c r="B65" s="88"/>
      <c r="C65" s="88"/>
      <c r="D65" s="88"/>
      <c r="E65" s="88"/>
      <c r="F65" s="88"/>
      <c r="G65" s="88"/>
      <c r="H65" s="88"/>
      <c r="I65" s="12"/>
      <c r="J65" s="12"/>
    </row>
    <row r="66" spans="1:10" ht="40.5" customHeight="1">
      <c r="A66" s="87" t="s">
        <v>8</v>
      </c>
      <c r="B66" s="60" t="s">
        <v>60</v>
      </c>
      <c r="C66" s="56" t="s">
        <v>97</v>
      </c>
      <c r="D66" s="52">
        <f>D60+D65</f>
        <v>9.272963699999998</v>
      </c>
      <c r="E66" s="52">
        <f>E60+E65</f>
        <v>2.7679872</v>
      </c>
      <c r="F66" s="52">
        <f>F60+F65</f>
        <v>92.65068085000001</v>
      </c>
      <c r="G66" s="35">
        <v>303.79</v>
      </c>
      <c r="H66" s="35">
        <v>898</v>
      </c>
      <c r="I66" s="12"/>
      <c r="J66" s="12"/>
    </row>
    <row r="67" spans="1:10" ht="28.5" customHeight="1">
      <c r="A67" s="87"/>
      <c r="B67" s="60" t="s">
        <v>131</v>
      </c>
      <c r="C67" s="58" t="s">
        <v>132</v>
      </c>
      <c r="D67" s="35">
        <v>6.15</v>
      </c>
      <c r="E67" s="35">
        <v>107</v>
      </c>
      <c r="F67" s="35">
        <v>25.63</v>
      </c>
      <c r="G67" s="35">
        <v>227.5</v>
      </c>
      <c r="H67" s="35">
        <v>1017</v>
      </c>
      <c r="I67" s="12"/>
      <c r="J67" s="12"/>
    </row>
    <row r="68" spans="1:10" ht="18" customHeight="1">
      <c r="A68" s="87"/>
      <c r="B68" s="60" t="s">
        <v>20</v>
      </c>
      <c r="C68" s="56">
        <v>200</v>
      </c>
      <c r="D68" s="56">
        <v>0.05</v>
      </c>
      <c r="E68" s="56">
        <v>0.02</v>
      </c>
      <c r="F68" s="56">
        <v>9.1</v>
      </c>
      <c r="G68" s="56">
        <v>37</v>
      </c>
      <c r="H68" s="56">
        <v>663</v>
      </c>
      <c r="I68" s="12"/>
      <c r="J68" s="12"/>
    </row>
    <row r="69" spans="1:10" ht="15.75">
      <c r="A69" s="14" t="s">
        <v>14</v>
      </c>
      <c r="B69" s="44"/>
      <c r="C69" s="43">
        <v>500</v>
      </c>
      <c r="D69" s="43">
        <f>SUM(D66:D68)</f>
        <v>15.4729637</v>
      </c>
      <c r="E69" s="43">
        <f>SUM(E66:E68)</f>
        <v>109.78798719999999</v>
      </c>
      <c r="F69" s="43">
        <f>SUM(F66:F68)</f>
        <v>127.38068085</v>
      </c>
      <c r="G69" s="30">
        <f>SUM(G66:G68)</f>
        <v>568.29</v>
      </c>
      <c r="H69" s="54"/>
      <c r="I69" s="12"/>
      <c r="J69" s="12"/>
    </row>
    <row r="70" spans="1:10" ht="55.5" customHeight="1">
      <c r="A70" s="83" t="s">
        <v>15</v>
      </c>
      <c r="B70" s="60" t="s">
        <v>75</v>
      </c>
      <c r="C70" s="56" t="s">
        <v>54</v>
      </c>
      <c r="D70" s="51">
        <f>D68+D69</f>
        <v>15.5229637</v>
      </c>
      <c r="E70" s="51">
        <f>E68+E69</f>
        <v>109.80798719999999</v>
      </c>
      <c r="F70" s="51">
        <f>F68+F69</f>
        <v>136.48068085</v>
      </c>
      <c r="G70" s="29">
        <v>105.2</v>
      </c>
      <c r="H70" s="65" t="s">
        <v>101</v>
      </c>
      <c r="I70" s="12"/>
      <c r="J70" s="12"/>
    </row>
    <row r="71" spans="1:10" ht="51.75" customHeight="1">
      <c r="A71" s="83"/>
      <c r="B71" s="60" t="s">
        <v>100</v>
      </c>
      <c r="C71" s="56">
        <v>90</v>
      </c>
      <c r="D71" s="50">
        <f>D46+D52</f>
        <v>8.2</v>
      </c>
      <c r="E71" s="50">
        <f>E46+E52</f>
        <v>5.35</v>
      </c>
      <c r="F71" s="50">
        <f>F46+F52</f>
        <v>35.9</v>
      </c>
      <c r="G71" s="29">
        <v>190.5</v>
      </c>
      <c r="H71" s="53">
        <v>1025</v>
      </c>
      <c r="I71" s="12"/>
      <c r="J71" s="12"/>
    </row>
    <row r="72" spans="1:10" ht="27" customHeight="1">
      <c r="A72" s="83"/>
      <c r="B72" s="60" t="s">
        <v>19</v>
      </c>
      <c r="C72" s="56">
        <v>150</v>
      </c>
      <c r="D72" s="62">
        <v>3</v>
      </c>
      <c r="E72" s="62">
        <v>4.4</v>
      </c>
      <c r="F72" s="62">
        <v>20</v>
      </c>
      <c r="G72" s="62">
        <v>132.3</v>
      </c>
      <c r="H72" s="62">
        <v>371</v>
      </c>
      <c r="I72" s="12"/>
      <c r="J72" s="12"/>
    </row>
    <row r="73" spans="1:10" ht="16.5" customHeight="1">
      <c r="A73" s="83"/>
      <c r="B73" s="60" t="s">
        <v>73</v>
      </c>
      <c r="C73" s="56" t="s">
        <v>81</v>
      </c>
      <c r="D73" s="62">
        <v>1.55</v>
      </c>
      <c r="E73" s="62">
        <v>1.45</v>
      </c>
      <c r="F73" s="62">
        <v>2.17</v>
      </c>
      <c r="G73" s="62">
        <v>29</v>
      </c>
      <c r="H73" s="62">
        <v>603</v>
      </c>
      <c r="I73" s="12"/>
      <c r="J73" s="12"/>
    </row>
    <row r="74" spans="1:10" ht="16.5" customHeight="1">
      <c r="A74" s="83"/>
      <c r="B74" s="60" t="s">
        <v>84</v>
      </c>
      <c r="C74" s="56">
        <v>45</v>
      </c>
      <c r="D74" s="50">
        <v>3.37</v>
      </c>
      <c r="E74" s="50">
        <v>0.45</v>
      </c>
      <c r="F74" s="50">
        <v>22.95</v>
      </c>
      <c r="G74" s="29">
        <v>112.5</v>
      </c>
      <c r="H74" s="29"/>
      <c r="I74" s="12"/>
      <c r="J74" s="12"/>
    </row>
    <row r="75" spans="1:10" ht="15.75">
      <c r="A75" s="83"/>
      <c r="B75" s="60" t="s">
        <v>93</v>
      </c>
      <c r="C75" s="56">
        <v>130</v>
      </c>
      <c r="D75" s="52">
        <v>0.52</v>
      </c>
      <c r="E75" s="52">
        <v>0.52</v>
      </c>
      <c r="F75" s="52">
        <v>12.74</v>
      </c>
      <c r="G75" s="35">
        <v>61.1</v>
      </c>
      <c r="H75" s="35"/>
      <c r="I75" s="12"/>
      <c r="J75" s="12"/>
    </row>
    <row r="76" spans="1:10" ht="15.75">
      <c r="A76" s="84" t="s">
        <v>16</v>
      </c>
      <c r="B76" s="84"/>
      <c r="C76" s="30">
        <v>836</v>
      </c>
      <c r="D76" s="30">
        <f>SUM(D70:D75)</f>
        <v>32.162963700000006</v>
      </c>
      <c r="E76" s="30">
        <f>SUM(E70:E75)</f>
        <v>121.97798719999999</v>
      </c>
      <c r="F76" s="30">
        <f>SUM(F70:F75)</f>
        <v>230.24068085</v>
      </c>
      <c r="G76" s="30">
        <f>SUM(G70:G75)</f>
        <v>630.6</v>
      </c>
      <c r="H76" s="29"/>
      <c r="I76" s="12"/>
      <c r="J76" s="12"/>
    </row>
    <row r="77" spans="1:10" ht="18" customHeight="1">
      <c r="A77" s="85" t="s">
        <v>83</v>
      </c>
      <c r="B77" s="86"/>
      <c r="C77" s="21"/>
      <c r="D77" s="27">
        <f>D69+D76</f>
        <v>47.63592740000001</v>
      </c>
      <c r="E77" s="27">
        <f>E69+E76</f>
        <v>231.76597439999998</v>
      </c>
      <c r="F77" s="27">
        <f>F69+F76</f>
        <v>357.62136169999997</v>
      </c>
      <c r="G77" s="27">
        <f>G69+G76</f>
        <v>1198.8899999999999</v>
      </c>
      <c r="H77" s="26"/>
      <c r="I77" s="12"/>
      <c r="J77" s="12"/>
    </row>
    <row r="78" spans="1:10" ht="15.75">
      <c r="A78" s="82" t="s">
        <v>25</v>
      </c>
      <c r="B78" s="82"/>
      <c r="C78" s="82"/>
      <c r="D78" s="82"/>
      <c r="E78" s="82"/>
      <c r="F78" s="82"/>
      <c r="G78" s="82"/>
      <c r="H78" s="82"/>
      <c r="I78" s="12"/>
      <c r="J78" s="12"/>
    </row>
    <row r="79" spans="1:10" ht="39">
      <c r="A79" s="87" t="s">
        <v>8</v>
      </c>
      <c r="B79" s="64" t="s">
        <v>74</v>
      </c>
      <c r="C79" s="58" t="s">
        <v>91</v>
      </c>
      <c r="D79" s="52">
        <v>6.8996</v>
      </c>
      <c r="E79" s="52">
        <v>6.50936</v>
      </c>
      <c r="F79" s="52">
        <v>35.97139</v>
      </c>
      <c r="G79" s="7">
        <v>230</v>
      </c>
      <c r="H79" s="7">
        <v>898</v>
      </c>
      <c r="I79" s="12"/>
      <c r="J79" s="12"/>
    </row>
    <row r="80" spans="1:10" ht="15.75">
      <c r="A80" s="87"/>
      <c r="B80" s="64" t="s">
        <v>103</v>
      </c>
      <c r="C80" s="58" t="s">
        <v>143</v>
      </c>
      <c r="D80" s="7"/>
      <c r="E80" s="7"/>
      <c r="F80" s="7"/>
      <c r="G80" s="7"/>
      <c r="H80" s="7">
        <v>868</v>
      </c>
      <c r="I80" s="12"/>
      <c r="J80" s="12"/>
    </row>
    <row r="81" spans="1:8" ht="26.25">
      <c r="A81" s="87"/>
      <c r="B81" s="64" t="s">
        <v>56</v>
      </c>
      <c r="C81" s="58">
        <v>200</v>
      </c>
      <c r="D81" s="57">
        <f>D80*94/100</f>
        <v>0</v>
      </c>
      <c r="E81" s="57">
        <f>E80*88/100</f>
        <v>0</v>
      </c>
      <c r="F81" s="57">
        <f>F80*91/100</f>
        <v>0</v>
      </c>
      <c r="G81" s="7">
        <v>75.22</v>
      </c>
      <c r="H81" s="7">
        <v>986</v>
      </c>
    </row>
    <row r="82" spans="1:8" ht="18" customHeight="1">
      <c r="A82" s="87"/>
      <c r="B82" s="64" t="s">
        <v>102</v>
      </c>
      <c r="C82" s="58">
        <v>70</v>
      </c>
      <c r="D82" s="52">
        <v>4.3</v>
      </c>
      <c r="E82" s="52">
        <v>14.8</v>
      </c>
      <c r="F82" s="52">
        <v>40.3</v>
      </c>
      <c r="G82" s="7">
        <v>312</v>
      </c>
      <c r="H82" s="7">
        <v>386</v>
      </c>
    </row>
    <row r="83" spans="1:8" ht="15.75" customHeight="1">
      <c r="A83" s="14" t="s">
        <v>14</v>
      </c>
      <c r="B83" s="9"/>
      <c r="C83" s="8">
        <v>514</v>
      </c>
      <c r="D83" s="8">
        <f>SUM(D79:D82)</f>
        <v>11.1996</v>
      </c>
      <c r="E83" s="8">
        <f>SUM(E79:E82)</f>
        <v>21.30936</v>
      </c>
      <c r="F83" s="8">
        <f>SUM(F79:F82)</f>
        <v>76.27139</v>
      </c>
      <c r="G83" s="72">
        <f>SUM(G79:G82)</f>
        <v>617.22</v>
      </c>
      <c r="H83" s="7"/>
    </row>
    <row r="84" spans="1:8" ht="18.75" customHeight="1">
      <c r="A84" s="87" t="s">
        <v>15</v>
      </c>
      <c r="B84" s="61" t="s">
        <v>90</v>
      </c>
      <c r="C84" s="56">
        <v>60</v>
      </c>
      <c r="D84" s="2">
        <v>0.66</v>
      </c>
      <c r="E84" s="2">
        <v>0.12</v>
      </c>
      <c r="F84" s="2">
        <v>2.28</v>
      </c>
      <c r="G84" s="2">
        <v>14.4</v>
      </c>
      <c r="H84" s="7">
        <v>982</v>
      </c>
    </row>
    <row r="85" spans="1:8" ht="39.75" customHeight="1">
      <c r="A85" s="87"/>
      <c r="B85" s="60" t="s">
        <v>53</v>
      </c>
      <c r="C85" s="56" t="s">
        <v>54</v>
      </c>
      <c r="D85" s="50">
        <f>D83+D84</f>
        <v>11.8596</v>
      </c>
      <c r="E85" s="50">
        <f>E83+E84</f>
        <v>21.429360000000003</v>
      </c>
      <c r="F85" s="50">
        <f>F83+F84</f>
        <v>78.55139</v>
      </c>
      <c r="G85" s="13">
        <v>125.1</v>
      </c>
      <c r="H85" s="13" t="s">
        <v>47</v>
      </c>
    </row>
    <row r="86" spans="1:8" ht="27.75" customHeight="1">
      <c r="A86" s="87"/>
      <c r="B86" s="60" t="s">
        <v>104</v>
      </c>
      <c r="C86" s="56">
        <v>100</v>
      </c>
      <c r="D86" s="51">
        <f>D84*100/60</f>
        <v>1.1</v>
      </c>
      <c r="E86" s="51">
        <f>E84*100/60</f>
        <v>0.2</v>
      </c>
      <c r="F86" s="51">
        <f>F84*100/60</f>
        <v>3.7999999999999994</v>
      </c>
      <c r="G86" s="13">
        <v>239.8</v>
      </c>
      <c r="H86" s="13">
        <v>636</v>
      </c>
    </row>
    <row r="87" spans="1:12" ht="27.75" customHeight="1">
      <c r="A87" s="87"/>
      <c r="B87" s="60" t="s">
        <v>62</v>
      </c>
      <c r="C87" s="56">
        <v>150</v>
      </c>
      <c r="D87" s="51">
        <f>D86*150/200</f>
        <v>0.825</v>
      </c>
      <c r="E87" s="51">
        <f>E86*150/200</f>
        <v>0.15</v>
      </c>
      <c r="F87" s="51">
        <f>F86*150/200</f>
        <v>2.8499999999999996</v>
      </c>
      <c r="G87" s="13">
        <v>187.5</v>
      </c>
      <c r="H87" s="13">
        <v>307</v>
      </c>
      <c r="I87" s="12"/>
      <c r="J87" s="18"/>
      <c r="K87" s="18"/>
      <c r="L87" s="12"/>
    </row>
    <row r="88" spans="1:12" ht="26.25" customHeight="1">
      <c r="A88" s="87"/>
      <c r="B88" s="60" t="s">
        <v>105</v>
      </c>
      <c r="C88" s="56">
        <v>200</v>
      </c>
      <c r="D88" s="13">
        <v>0</v>
      </c>
      <c r="E88" s="13">
        <v>0</v>
      </c>
      <c r="F88" s="13">
        <v>24</v>
      </c>
      <c r="G88" s="13">
        <v>95</v>
      </c>
      <c r="H88" s="13">
        <v>902</v>
      </c>
      <c r="I88" s="12"/>
      <c r="J88" s="18"/>
      <c r="K88" s="18"/>
      <c r="L88" s="12"/>
    </row>
    <row r="89" spans="1:12" ht="17.25" customHeight="1">
      <c r="A89" s="87"/>
      <c r="B89" s="60" t="s">
        <v>84</v>
      </c>
      <c r="C89" s="56">
        <v>40</v>
      </c>
      <c r="D89" s="50">
        <v>3</v>
      </c>
      <c r="E89" s="50">
        <v>0.4</v>
      </c>
      <c r="F89" s="50">
        <v>20.4</v>
      </c>
      <c r="G89" s="13">
        <v>100</v>
      </c>
      <c r="H89" s="13"/>
      <c r="I89" s="12"/>
      <c r="J89" s="12"/>
      <c r="K89" s="12"/>
      <c r="L89" s="12"/>
    </row>
    <row r="90" spans="1:8" ht="16.5" customHeight="1">
      <c r="A90" s="86" t="s">
        <v>27</v>
      </c>
      <c r="B90" s="86"/>
      <c r="C90" s="8">
        <v>755</v>
      </c>
      <c r="D90" s="8">
        <f>SUM(D84:D89)</f>
        <v>17.4446</v>
      </c>
      <c r="E90" s="8">
        <f>SUM(E84:E89)</f>
        <v>22.29936</v>
      </c>
      <c r="F90" s="8">
        <f>SUM(F84:F89)</f>
        <v>131.88138999999998</v>
      </c>
      <c r="G90" s="8">
        <f>SUM(G84:G89)</f>
        <v>761.8</v>
      </c>
      <c r="H90" s="13"/>
    </row>
    <row r="91" spans="1:8" ht="15" customHeight="1">
      <c r="A91" s="46" t="s">
        <v>26</v>
      </c>
      <c r="B91" s="45"/>
      <c r="C91" s="35"/>
      <c r="D91" s="30">
        <f>D83+D90</f>
        <v>28.6442</v>
      </c>
      <c r="E91" s="30">
        <f>E83+E90</f>
        <v>43.608720000000005</v>
      </c>
      <c r="F91" s="30">
        <f>F83+F90</f>
        <v>208.15277999999998</v>
      </c>
      <c r="G91" s="30">
        <f>G83+G90</f>
        <v>1379.02</v>
      </c>
      <c r="H91" s="29"/>
    </row>
    <row r="92" spans="1:8" ht="15.75">
      <c r="A92" s="82" t="s">
        <v>35</v>
      </c>
      <c r="B92" s="88"/>
      <c r="C92" s="88"/>
      <c r="D92" s="88"/>
      <c r="E92" s="88"/>
      <c r="F92" s="88"/>
      <c r="G92" s="88"/>
      <c r="H92" s="88"/>
    </row>
    <row r="93" spans="1:8" ht="39">
      <c r="A93" s="87" t="s">
        <v>8</v>
      </c>
      <c r="B93" s="60" t="s">
        <v>89</v>
      </c>
      <c r="C93" s="56" t="s">
        <v>106</v>
      </c>
      <c r="D93" s="7">
        <v>5</v>
      </c>
      <c r="E93" s="7">
        <v>5</v>
      </c>
      <c r="F93" s="7">
        <v>35.4</v>
      </c>
      <c r="G93" s="7">
        <v>207.69</v>
      </c>
      <c r="H93" s="59">
        <v>898</v>
      </c>
    </row>
    <row r="94" spans="1:8" ht="27.75" customHeight="1">
      <c r="A94" s="87"/>
      <c r="B94" s="60" t="s">
        <v>57</v>
      </c>
      <c r="C94" s="58" t="s">
        <v>144</v>
      </c>
      <c r="D94" s="7">
        <v>2.6</v>
      </c>
      <c r="E94" s="7">
        <v>0.34</v>
      </c>
      <c r="F94" s="7">
        <v>24.5</v>
      </c>
      <c r="G94" s="7">
        <v>112.6</v>
      </c>
      <c r="H94" s="59">
        <v>779</v>
      </c>
    </row>
    <row r="95" spans="1:8" ht="16.5" customHeight="1">
      <c r="A95" s="87"/>
      <c r="B95" s="60" t="s">
        <v>59</v>
      </c>
      <c r="C95" s="56" t="s">
        <v>41</v>
      </c>
      <c r="D95" s="56">
        <v>0.05</v>
      </c>
      <c r="E95" s="56">
        <v>0.02</v>
      </c>
      <c r="F95" s="56">
        <v>9.1</v>
      </c>
      <c r="G95" s="56">
        <v>56</v>
      </c>
      <c r="H95" s="56">
        <v>432</v>
      </c>
    </row>
    <row r="96" spans="1:8" ht="16.5" customHeight="1">
      <c r="A96" s="87"/>
      <c r="B96" s="60" t="s">
        <v>107</v>
      </c>
      <c r="C96" s="56">
        <v>75</v>
      </c>
      <c r="D96" s="7">
        <v>4.4</v>
      </c>
      <c r="E96" s="7">
        <v>12.9</v>
      </c>
      <c r="F96" s="7">
        <v>42.5</v>
      </c>
      <c r="G96" s="7">
        <v>304</v>
      </c>
      <c r="H96" s="59">
        <v>137</v>
      </c>
    </row>
    <row r="97" spans="1:8" ht="15.75">
      <c r="A97" s="14" t="s">
        <v>14</v>
      </c>
      <c r="B97" s="16"/>
      <c r="C97" s="8">
        <v>514</v>
      </c>
      <c r="D97" s="8">
        <f>SUM(D93:D96)</f>
        <v>12.05</v>
      </c>
      <c r="E97" s="8">
        <f>SUM(E93:E96)</f>
        <v>18.259999999999998</v>
      </c>
      <c r="F97" s="8">
        <f>SUM(F93:F96)</f>
        <v>111.5</v>
      </c>
      <c r="G97" s="72">
        <f>SUM(G93:G96)</f>
        <v>680.29</v>
      </c>
      <c r="H97" s="13"/>
    </row>
    <row r="98" spans="1:8" ht="15.75">
      <c r="A98" s="87" t="s">
        <v>15</v>
      </c>
      <c r="B98" s="61" t="s">
        <v>64</v>
      </c>
      <c r="C98" s="56">
        <v>60</v>
      </c>
      <c r="D98" s="6">
        <v>0.42</v>
      </c>
      <c r="E98" s="6">
        <v>0.06</v>
      </c>
      <c r="F98" s="6">
        <v>1.14</v>
      </c>
      <c r="G98" s="2">
        <v>6.6</v>
      </c>
      <c r="H98" s="7">
        <v>982</v>
      </c>
    </row>
    <row r="99" spans="1:8" ht="39">
      <c r="A99" s="98"/>
      <c r="B99" s="60" t="s">
        <v>145</v>
      </c>
      <c r="C99" s="56" t="s">
        <v>72</v>
      </c>
      <c r="D99" s="50">
        <v>3.0932204000000003</v>
      </c>
      <c r="E99" s="50">
        <v>4.990480000000002</v>
      </c>
      <c r="F99" s="50">
        <v>6.1542481</v>
      </c>
      <c r="G99" s="29">
        <v>81.9</v>
      </c>
      <c r="H99" s="13">
        <v>996</v>
      </c>
    </row>
    <row r="100" spans="1:8" ht="39">
      <c r="A100" s="98"/>
      <c r="B100" s="60" t="s">
        <v>108</v>
      </c>
      <c r="C100" s="56">
        <v>90</v>
      </c>
      <c r="D100" s="50">
        <f>D98+D99</f>
        <v>3.5132204000000002</v>
      </c>
      <c r="E100" s="50">
        <f>E98+E99</f>
        <v>5.050480000000001</v>
      </c>
      <c r="F100" s="50">
        <f>F98+F99</f>
        <v>7.2942481</v>
      </c>
      <c r="G100" s="29">
        <v>149.6</v>
      </c>
      <c r="H100" s="13">
        <v>1026</v>
      </c>
    </row>
    <row r="101" spans="1:8" ht="39" customHeight="1">
      <c r="A101" s="98"/>
      <c r="B101" s="60" t="s">
        <v>109</v>
      </c>
      <c r="C101" s="56">
        <v>150</v>
      </c>
      <c r="D101" s="51">
        <f>D100*1.5</f>
        <v>5.269830600000001</v>
      </c>
      <c r="E101" s="51">
        <f>E100*1.5</f>
        <v>7.575720000000002</v>
      </c>
      <c r="F101" s="51">
        <f>F100*1.5</f>
        <v>10.94137215</v>
      </c>
      <c r="G101" s="40">
        <v>269.7</v>
      </c>
      <c r="H101" s="13">
        <v>309</v>
      </c>
    </row>
    <row r="102" spans="1:8" ht="27" customHeight="1">
      <c r="A102" s="98"/>
      <c r="B102" s="60" t="s">
        <v>110</v>
      </c>
      <c r="C102" s="56">
        <v>200</v>
      </c>
      <c r="D102" s="51">
        <f>D101*95/100</f>
        <v>5.006339070000001</v>
      </c>
      <c r="E102" s="51">
        <f>E101*94/100</f>
        <v>7.1211768000000015</v>
      </c>
      <c r="F102" s="51">
        <f>F101*91/100</f>
        <v>9.956648656499999</v>
      </c>
      <c r="G102" s="40">
        <v>104.9</v>
      </c>
      <c r="H102" s="13">
        <v>435</v>
      </c>
    </row>
    <row r="103" spans="1:8" ht="18" customHeight="1">
      <c r="A103" s="98"/>
      <c r="B103" s="60" t="s">
        <v>84</v>
      </c>
      <c r="C103" s="56">
        <v>44</v>
      </c>
      <c r="D103" s="13">
        <v>3.3</v>
      </c>
      <c r="E103" s="13">
        <v>0.44</v>
      </c>
      <c r="F103" s="13">
        <v>22.4</v>
      </c>
      <c r="G103" s="13">
        <v>110</v>
      </c>
      <c r="H103" s="13"/>
    </row>
    <row r="104" spans="1:8" ht="15.75" customHeight="1">
      <c r="A104" s="86" t="s">
        <v>16</v>
      </c>
      <c r="B104" s="86"/>
      <c r="C104" s="8">
        <v>754</v>
      </c>
      <c r="D104" s="8">
        <f>SUM(D98:D103)</f>
        <v>20.602610470000005</v>
      </c>
      <c r="E104" s="8">
        <f>SUM(E98:E103)</f>
        <v>25.237856800000007</v>
      </c>
      <c r="F104" s="8">
        <f>SUM(F98:F103)</f>
        <v>57.8865170065</v>
      </c>
      <c r="G104" s="8">
        <f>SUM(G98:G103)</f>
        <v>722.6999999999999</v>
      </c>
      <c r="H104" s="13"/>
    </row>
    <row r="105" spans="1:8" ht="18" customHeight="1">
      <c r="A105" s="47" t="s">
        <v>36</v>
      </c>
      <c r="B105" s="31"/>
      <c r="C105" s="30"/>
      <c r="D105" s="30">
        <f>D97+D104</f>
        <v>32.652610470000006</v>
      </c>
      <c r="E105" s="30">
        <f>E97+E104</f>
        <v>43.49785680000001</v>
      </c>
      <c r="F105" s="30">
        <f>F97+F104</f>
        <v>169.38651700650001</v>
      </c>
      <c r="G105" s="30">
        <f>G97+G104</f>
        <v>1402.9899999999998</v>
      </c>
      <c r="H105" s="29"/>
    </row>
    <row r="106" spans="1:8" ht="16.5" customHeight="1">
      <c r="A106" s="82" t="s">
        <v>37</v>
      </c>
      <c r="B106" s="88"/>
      <c r="C106" s="88"/>
      <c r="D106" s="88"/>
      <c r="E106" s="88"/>
      <c r="F106" s="88"/>
      <c r="G106" s="88"/>
      <c r="H106" s="88"/>
    </row>
    <row r="107" spans="1:8" ht="43.5" customHeight="1">
      <c r="A107" s="87" t="s">
        <v>8</v>
      </c>
      <c r="B107" s="60" t="s">
        <v>111</v>
      </c>
      <c r="C107" s="56" t="s">
        <v>52</v>
      </c>
      <c r="D107" s="50">
        <v>6.523599999999999</v>
      </c>
      <c r="E107" s="50">
        <v>6.391</v>
      </c>
      <c r="F107" s="50">
        <v>26.839085</v>
      </c>
      <c r="G107" s="7">
        <v>190.9</v>
      </c>
      <c r="H107" s="7">
        <v>515</v>
      </c>
    </row>
    <row r="108" spans="1:8" ht="16.5" customHeight="1">
      <c r="A108" s="98"/>
      <c r="B108" s="60" t="s">
        <v>51</v>
      </c>
      <c r="C108" s="56" t="s">
        <v>146</v>
      </c>
      <c r="D108" s="7">
        <v>7.56</v>
      </c>
      <c r="E108" s="7">
        <v>6.29</v>
      </c>
      <c r="F108" s="7">
        <v>19.89</v>
      </c>
      <c r="G108" s="7">
        <v>170.3</v>
      </c>
      <c r="H108" s="7">
        <v>868</v>
      </c>
    </row>
    <row r="109" spans="1:8" ht="29.25" customHeight="1">
      <c r="A109" s="98"/>
      <c r="B109" s="60" t="s">
        <v>55</v>
      </c>
      <c r="C109" s="56">
        <v>200</v>
      </c>
      <c r="D109" s="57">
        <f>D108*94/100</f>
        <v>7.1064</v>
      </c>
      <c r="E109" s="57">
        <f>E108*88/100</f>
        <v>5.5352</v>
      </c>
      <c r="F109" s="57">
        <f>F108*91/100</f>
        <v>18.0999</v>
      </c>
      <c r="G109" s="7">
        <v>89.7</v>
      </c>
      <c r="H109" s="7">
        <v>987</v>
      </c>
    </row>
    <row r="110" spans="1:8" ht="18" customHeight="1">
      <c r="A110" s="98"/>
      <c r="B110" s="60" t="s">
        <v>11</v>
      </c>
      <c r="C110" s="56" t="s">
        <v>12</v>
      </c>
      <c r="D110" s="56">
        <v>0</v>
      </c>
      <c r="E110" s="56">
        <v>0</v>
      </c>
      <c r="F110" s="56">
        <v>24</v>
      </c>
      <c r="G110" s="56">
        <v>91</v>
      </c>
      <c r="H110" s="56" t="s">
        <v>13</v>
      </c>
    </row>
    <row r="111" spans="1:8" ht="21.75" customHeight="1">
      <c r="A111" s="14" t="s">
        <v>14</v>
      </c>
      <c r="B111" s="17"/>
      <c r="C111" s="8">
        <v>614</v>
      </c>
      <c r="D111" s="8">
        <f>SUM(D107:D110)</f>
        <v>21.189999999999998</v>
      </c>
      <c r="E111" s="8">
        <f>SUM(E107:E110)</f>
        <v>18.2162</v>
      </c>
      <c r="F111" s="8">
        <f>SUM(F107:F110)</f>
        <v>88.828985</v>
      </c>
      <c r="G111" s="8">
        <f>SUM(G107:G110)</f>
        <v>541.9000000000001</v>
      </c>
      <c r="H111" s="7"/>
    </row>
    <row r="112" spans="1:8" ht="20.25" customHeight="1">
      <c r="A112" s="87" t="s">
        <v>15</v>
      </c>
      <c r="B112" s="61" t="s">
        <v>112</v>
      </c>
      <c r="C112" s="56">
        <v>60</v>
      </c>
      <c r="D112" s="2">
        <v>0.66</v>
      </c>
      <c r="E112" s="2">
        <v>0.12</v>
      </c>
      <c r="F112" s="2">
        <v>2.28</v>
      </c>
      <c r="G112" s="2">
        <v>14.4</v>
      </c>
      <c r="H112" s="7">
        <v>982</v>
      </c>
    </row>
    <row r="113" spans="1:8" ht="39" customHeight="1">
      <c r="A113" s="87"/>
      <c r="B113" s="60" t="s">
        <v>68</v>
      </c>
      <c r="C113" s="56" t="s">
        <v>63</v>
      </c>
      <c r="D113" s="51">
        <f>D112*94/100</f>
        <v>0.6204000000000001</v>
      </c>
      <c r="E113" s="51">
        <f>E112*88/100</f>
        <v>0.10559999999999999</v>
      </c>
      <c r="F113" s="51">
        <f>F112*91/100</f>
        <v>2.0747999999999998</v>
      </c>
      <c r="G113" s="53">
        <v>134.5</v>
      </c>
      <c r="H113" s="53">
        <v>17</v>
      </c>
    </row>
    <row r="114" spans="1:8" ht="41.25" customHeight="1">
      <c r="A114" s="87"/>
      <c r="B114" s="60" t="s">
        <v>113</v>
      </c>
      <c r="C114" s="56">
        <v>90</v>
      </c>
      <c r="D114" s="50">
        <f>D100+D102</f>
        <v>8.51955947</v>
      </c>
      <c r="E114" s="50">
        <f>E100+E102</f>
        <v>12.171656800000003</v>
      </c>
      <c r="F114" s="50">
        <f>F100+F102</f>
        <v>17.250896756499998</v>
      </c>
      <c r="G114" s="13">
        <v>190.1</v>
      </c>
      <c r="H114" s="13" t="s">
        <v>114</v>
      </c>
    </row>
    <row r="115" spans="1:8" ht="27.75" customHeight="1">
      <c r="A115" s="87"/>
      <c r="B115" s="60" t="s">
        <v>62</v>
      </c>
      <c r="C115" s="56">
        <v>150</v>
      </c>
      <c r="D115" s="51">
        <f>D114*150/200</f>
        <v>6.389669602500001</v>
      </c>
      <c r="E115" s="51">
        <f>E114*150/200</f>
        <v>9.128742600000002</v>
      </c>
      <c r="F115" s="51">
        <f>F114*150/200</f>
        <v>12.938172567374998</v>
      </c>
      <c r="G115" s="13">
        <v>187.5</v>
      </c>
      <c r="H115" s="13">
        <v>307</v>
      </c>
    </row>
    <row r="116" spans="1:8" ht="25.5" customHeight="1">
      <c r="A116" s="87"/>
      <c r="B116" s="60" t="s">
        <v>95</v>
      </c>
      <c r="C116" s="56">
        <v>200</v>
      </c>
      <c r="D116" s="51">
        <f>D115*95/100</f>
        <v>6.070186122375</v>
      </c>
      <c r="E116" s="51">
        <f>E115*94/100</f>
        <v>8.581018044000002</v>
      </c>
      <c r="F116" s="51">
        <f>F115*91/100</f>
        <v>11.77373703631125</v>
      </c>
      <c r="G116" s="49">
        <v>99.36</v>
      </c>
      <c r="H116" s="13">
        <v>611</v>
      </c>
    </row>
    <row r="117" spans="1:8" ht="15.75">
      <c r="A117" s="87"/>
      <c r="B117" s="60" t="s">
        <v>84</v>
      </c>
      <c r="C117" s="62">
        <v>44</v>
      </c>
      <c r="D117" s="49">
        <v>3.3</v>
      </c>
      <c r="E117" s="49">
        <v>0.44</v>
      </c>
      <c r="F117" s="49">
        <v>22.44</v>
      </c>
      <c r="G117" s="49">
        <v>110</v>
      </c>
      <c r="H117" s="13"/>
    </row>
    <row r="118" spans="1:8" ht="15.75">
      <c r="A118" s="86" t="s">
        <v>16</v>
      </c>
      <c r="B118" s="86"/>
      <c r="C118" s="8">
        <v>755</v>
      </c>
      <c r="D118" s="8">
        <f>SUM(D112:D117)</f>
        <v>25.559815194875004</v>
      </c>
      <c r="E118" s="8">
        <f>SUM(E112:E117)</f>
        <v>30.54701744400001</v>
      </c>
      <c r="F118" s="8">
        <f>SUM(F112:F117)</f>
        <v>68.75760636018624</v>
      </c>
      <c r="G118" s="8">
        <f>SUM(G112:G117)</f>
        <v>735.86</v>
      </c>
      <c r="H118" s="13"/>
    </row>
    <row r="119" spans="1:8" ht="15.75">
      <c r="A119" s="47" t="s">
        <v>38</v>
      </c>
      <c r="B119" s="28"/>
      <c r="C119" s="35"/>
      <c r="D119" s="30">
        <f>D111+D118</f>
        <v>46.749815194875</v>
      </c>
      <c r="E119" s="30">
        <f>E111+E118</f>
        <v>48.763217444000006</v>
      </c>
      <c r="F119" s="30">
        <f>F111+F118</f>
        <v>157.58659136018625</v>
      </c>
      <c r="G119" s="30">
        <f>G111+G118</f>
        <v>1277.7600000000002</v>
      </c>
      <c r="H119" s="29"/>
    </row>
    <row r="120" spans="1:8" ht="15.75">
      <c r="A120" s="91" t="s">
        <v>39</v>
      </c>
      <c r="B120" s="92"/>
      <c r="C120" s="92"/>
      <c r="D120" s="92"/>
      <c r="E120" s="92"/>
      <c r="F120" s="92"/>
      <c r="G120" s="92"/>
      <c r="H120" s="93"/>
    </row>
    <row r="121" spans="1:8" ht="26.25">
      <c r="A121" s="77" t="s">
        <v>8</v>
      </c>
      <c r="B121" s="70" t="s">
        <v>115</v>
      </c>
      <c r="C121" s="71" t="s">
        <v>147</v>
      </c>
      <c r="D121" s="51">
        <v>5.628431</v>
      </c>
      <c r="E121" s="51">
        <v>5.994872000000001</v>
      </c>
      <c r="F121" s="51">
        <v>28.456011999999998</v>
      </c>
      <c r="G121" s="53">
        <v>190.3</v>
      </c>
      <c r="H121" s="53">
        <v>899</v>
      </c>
    </row>
    <row r="122" spans="1:8" ht="15.75">
      <c r="A122" s="78"/>
      <c r="B122" s="60" t="s">
        <v>84</v>
      </c>
      <c r="C122" s="56">
        <v>38</v>
      </c>
      <c r="D122" s="13">
        <v>2.85</v>
      </c>
      <c r="E122" s="13">
        <v>0.38</v>
      </c>
      <c r="F122" s="13">
        <v>19.38</v>
      </c>
      <c r="G122" s="13">
        <v>95</v>
      </c>
      <c r="H122" s="13"/>
    </row>
    <row r="123" spans="1:8" ht="15.75">
      <c r="A123" s="78"/>
      <c r="B123" s="60" t="s">
        <v>20</v>
      </c>
      <c r="C123" s="56">
        <v>200</v>
      </c>
      <c r="D123" s="62">
        <v>0.05</v>
      </c>
      <c r="E123" s="62">
        <v>0.02</v>
      </c>
      <c r="F123" s="62">
        <v>9.1</v>
      </c>
      <c r="G123" s="62">
        <v>37</v>
      </c>
      <c r="H123" s="62">
        <v>663</v>
      </c>
    </row>
    <row r="124" spans="1:8" ht="39" customHeight="1">
      <c r="A124" s="78"/>
      <c r="B124" s="70" t="s">
        <v>133</v>
      </c>
      <c r="C124" s="71">
        <v>80</v>
      </c>
      <c r="D124" s="51">
        <v>4.95</v>
      </c>
      <c r="E124" s="51">
        <v>5.99</v>
      </c>
      <c r="F124" s="51">
        <v>55.21</v>
      </c>
      <c r="G124" s="53">
        <v>294.6</v>
      </c>
      <c r="H124" s="53">
        <v>417</v>
      </c>
    </row>
    <row r="125" spans="1:8" ht="15.75">
      <c r="A125" s="14" t="s">
        <v>14</v>
      </c>
      <c r="B125" s="17"/>
      <c r="C125" s="8">
        <v>512</v>
      </c>
      <c r="D125" s="8">
        <f>D121+D122+D123+D124</f>
        <v>13.478431</v>
      </c>
      <c r="E125" s="8">
        <f>E121+E122+E123+E124</f>
        <v>12.384872000000001</v>
      </c>
      <c r="F125" s="8">
        <f>F121+F122+F123+F124</f>
        <v>112.146012</v>
      </c>
      <c r="G125" s="8">
        <f>G121+G122+G123+G124</f>
        <v>616.9000000000001</v>
      </c>
      <c r="H125" s="7"/>
    </row>
    <row r="126" spans="1:8" ht="51.75">
      <c r="A126" s="87" t="s">
        <v>15</v>
      </c>
      <c r="B126" s="60" t="s">
        <v>65</v>
      </c>
      <c r="C126" s="56" t="s">
        <v>54</v>
      </c>
      <c r="D126" s="50">
        <v>2.926408</v>
      </c>
      <c r="E126" s="50">
        <v>4.78192</v>
      </c>
      <c r="F126" s="50">
        <v>10.235680000000002</v>
      </c>
      <c r="G126" s="13">
        <v>95.6</v>
      </c>
      <c r="H126" s="65" t="s">
        <v>66</v>
      </c>
    </row>
    <row r="127" spans="1:8" ht="31.5" customHeight="1">
      <c r="A127" s="87"/>
      <c r="B127" s="60" t="s">
        <v>116</v>
      </c>
      <c r="C127" s="62">
        <v>90</v>
      </c>
      <c r="D127" s="50">
        <v>5.666821333333333</v>
      </c>
      <c r="E127" s="50">
        <v>12.359013333333333</v>
      </c>
      <c r="F127" s="50">
        <v>2.569354666666667</v>
      </c>
      <c r="G127" s="53">
        <v>144.1</v>
      </c>
      <c r="H127" s="13" t="s">
        <v>117</v>
      </c>
    </row>
    <row r="128" spans="1:8" ht="31.5" customHeight="1">
      <c r="A128" s="87"/>
      <c r="B128" s="60" t="s">
        <v>19</v>
      </c>
      <c r="C128" s="62">
        <v>150</v>
      </c>
      <c r="D128" s="48">
        <v>3.06</v>
      </c>
      <c r="E128" s="48">
        <v>4.4</v>
      </c>
      <c r="F128" s="48">
        <v>20</v>
      </c>
      <c r="G128" s="49">
        <v>132.36</v>
      </c>
      <c r="H128" s="13">
        <v>371</v>
      </c>
    </row>
    <row r="129" spans="1:8" ht="29.25" customHeight="1">
      <c r="A129" s="87"/>
      <c r="B129" s="60" t="s">
        <v>134</v>
      </c>
      <c r="C129" s="62">
        <v>200</v>
      </c>
      <c r="D129" s="51">
        <v>0.26</v>
      </c>
      <c r="E129" s="51">
        <v>1.18</v>
      </c>
      <c r="F129" s="51">
        <v>19.8</v>
      </c>
      <c r="G129" s="13">
        <v>91</v>
      </c>
      <c r="H129" s="13">
        <v>904</v>
      </c>
    </row>
    <row r="130" spans="1:8" ht="15.75" customHeight="1">
      <c r="A130" s="87"/>
      <c r="B130" s="60" t="s">
        <v>84</v>
      </c>
      <c r="C130" s="62">
        <v>60</v>
      </c>
      <c r="D130" s="50">
        <v>4.5</v>
      </c>
      <c r="E130" s="50">
        <v>0.6</v>
      </c>
      <c r="F130" s="50">
        <v>30.6</v>
      </c>
      <c r="G130" s="13">
        <v>150</v>
      </c>
      <c r="H130" s="13"/>
    </row>
    <row r="131" spans="1:8" ht="15.75" customHeight="1">
      <c r="A131" s="87"/>
      <c r="B131" s="60" t="s">
        <v>93</v>
      </c>
      <c r="C131" s="62">
        <v>140</v>
      </c>
      <c r="D131" s="50">
        <v>0.56</v>
      </c>
      <c r="E131" s="50">
        <v>0.56</v>
      </c>
      <c r="F131" s="50">
        <v>13.12</v>
      </c>
      <c r="G131" s="13">
        <v>65.8</v>
      </c>
      <c r="H131" s="13"/>
    </row>
    <row r="132" spans="1:8" ht="15.75">
      <c r="A132" s="86" t="s">
        <v>16</v>
      </c>
      <c r="B132" s="86"/>
      <c r="C132" s="8">
        <v>845</v>
      </c>
      <c r="D132" s="8">
        <f>SUM(D126:D131)</f>
        <v>16.973229333333332</v>
      </c>
      <c r="E132" s="8">
        <f>SUM(E126:E131)</f>
        <v>23.880933333333335</v>
      </c>
      <c r="F132" s="8">
        <f>SUM(F126:F131)</f>
        <v>96.32503466666668</v>
      </c>
      <c r="G132" s="8">
        <f>SUM(G126:G131)</f>
        <v>678.8599999999999</v>
      </c>
      <c r="H132" s="13"/>
    </row>
    <row r="133" spans="1:8" ht="15.75">
      <c r="A133" s="90" t="s">
        <v>40</v>
      </c>
      <c r="B133" s="90"/>
      <c r="C133" s="35"/>
      <c r="D133" s="30">
        <f>D125+D132</f>
        <v>30.451660333333333</v>
      </c>
      <c r="E133" s="30">
        <f>E125+E132</f>
        <v>36.26580533333333</v>
      </c>
      <c r="F133" s="30">
        <f>F125+F132</f>
        <v>208.47104666666667</v>
      </c>
      <c r="G133" s="30">
        <f>G125+G132</f>
        <v>1295.76</v>
      </c>
      <c r="H133" s="35"/>
    </row>
    <row r="134" spans="1:8" ht="12.75" customHeight="1">
      <c r="A134" s="89" t="s">
        <v>80</v>
      </c>
      <c r="B134" s="89"/>
      <c r="C134" s="89"/>
      <c r="D134" s="89"/>
      <c r="E134" s="89"/>
      <c r="F134" s="89"/>
      <c r="G134" s="89"/>
      <c r="H134" s="89"/>
    </row>
    <row r="135" spans="1:8" ht="39">
      <c r="A135" s="79" t="s">
        <v>8</v>
      </c>
      <c r="B135" s="60" t="s">
        <v>135</v>
      </c>
      <c r="C135" s="56">
        <v>180</v>
      </c>
      <c r="D135" s="50">
        <v>7</v>
      </c>
      <c r="E135" s="50">
        <v>13.3</v>
      </c>
      <c r="F135" s="50">
        <v>32.5</v>
      </c>
      <c r="G135" s="48">
        <v>278.3</v>
      </c>
      <c r="H135" s="48">
        <v>172</v>
      </c>
    </row>
    <row r="136" spans="1:8" ht="17.25" customHeight="1">
      <c r="A136" s="79"/>
      <c r="B136" s="60" t="s">
        <v>84</v>
      </c>
      <c r="C136" s="62">
        <v>45</v>
      </c>
      <c r="D136" s="48">
        <v>3.37</v>
      </c>
      <c r="E136" s="48">
        <v>0.45</v>
      </c>
      <c r="F136" s="48">
        <v>22.95</v>
      </c>
      <c r="G136" s="48">
        <v>112.5</v>
      </c>
      <c r="H136" s="48"/>
    </row>
    <row r="137" spans="1:8" ht="15.75">
      <c r="A137" s="79"/>
      <c r="B137" s="60" t="s">
        <v>136</v>
      </c>
      <c r="C137" s="62">
        <v>200</v>
      </c>
      <c r="D137" s="48">
        <v>0.19</v>
      </c>
      <c r="E137" s="48">
        <v>0.04</v>
      </c>
      <c r="F137" s="48">
        <v>0.03</v>
      </c>
      <c r="G137" s="48">
        <v>1.33</v>
      </c>
      <c r="H137" s="48">
        <v>1009</v>
      </c>
    </row>
    <row r="138" spans="1:8" ht="26.25">
      <c r="A138" s="79"/>
      <c r="B138" s="60" t="s">
        <v>137</v>
      </c>
      <c r="C138" s="62">
        <v>75</v>
      </c>
      <c r="D138" s="50">
        <v>4.3</v>
      </c>
      <c r="E138" s="50">
        <v>14.3</v>
      </c>
      <c r="F138" s="50">
        <v>42.4</v>
      </c>
      <c r="G138" s="13">
        <v>316.7</v>
      </c>
      <c r="H138" s="48">
        <v>137</v>
      </c>
    </row>
    <row r="139" spans="1:8" ht="15.75">
      <c r="A139" s="80" t="s">
        <v>14</v>
      </c>
      <c r="B139" s="80"/>
      <c r="C139" s="43">
        <v>500</v>
      </c>
      <c r="D139" s="66">
        <f>SUM(D135:D138)</f>
        <v>14.86</v>
      </c>
      <c r="E139" s="66">
        <f>SUM(E135:E138)</f>
        <v>28.09</v>
      </c>
      <c r="F139" s="66">
        <f>SUM(F135:F138)</f>
        <v>97.88</v>
      </c>
      <c r="G139" s="73">
        <f>SUM(G135:G138)</f>
        <v>708.8299999999999</v>
      </c>
      <c r="H139" s="67"/>
    </row>
    <row r="140" spans="1:8" ht="18.75" customHeight="1">
      <c r="A140" s="79" t="s">
        <v>15</v>
      </c>
      <c r="B140" s="60" t="s">
        <v>64</v>
      </c>
      <c r="C140" s="68">
        <v>60</v>
      </c>
      <c r="D140" s="6">
        <v>0.42</v>
      </c>
      <c r="E140" s="6">
        <v>0.06</v>
      </c>
      <c r="F140" s="6">
        <v>1.14</v>
      </c>
      <c r="G140" s="2">
        <v>6.6</v>
      </c>
      <c r="H140" s="7">
        <v>982</v>
      </c>
    </row>
    <row r="141" spans="1:8" ht="43.5" customHeight="1">
      <c r="A141" s="83"/>
      <c r="B141" s="60" t="s">
        <v>118</v>
      </c>
      <c r="C141" s="68" t="s">
        <v>54</v>
      </c>
      <c r="D141" s="56">
        <v>3.5</v>
      </c>
      <c r="E141" s="56">
        <v>5.21</v>
      </c>
      <c r="F141" s="56">
        <v>10.7</v>
      </c>
      <c r="G141" s="56">
        <v>104</v>
      </c>
      <c r="H141" s="56" t="s">
        <v>122</v>
      </c>
    </row>
    <row r="142" spans="1:8" ht="27" customHeight="1">
      <c r="A142" s="83"/>
      <c r="B142" s="60" t="s">
        <v>119</v>
      </c>
      <c r="C142" s="68">
        <v>90</v>
      </c>
      <c r="D142" s="51">
        <f>D140+D141</f>
        <v>3.92</v>
      </c>
      <c r="E142" s="51">
        <f>E140+E141</f>
        <v>5.27</v>
      </c>
      <c r="F142" s="51">
        <f>F140+F141</f>
        <v>11.84</v>
      </c>
      <c r="G142" s="48">
        <v>153.1</v>
      </c>
      <c r="H142" s="48" t="s">
        <v>123</v>
      </c>
    </row>
    <row r="143" spans="1:8" ht="26.25" customHeight="1">
      <c r="A143" s="83"/>
      <c r="B143" s="60" t="s">
        <v>120</v>
      </c>
      <c r="C143" s="68">
        <v>150</v>
      </c>
      <c r="D143" s="62">
        <v>5.54</v>
      </c>
      <c r="E143" s="62">
        <v>4.5</v>
      </c>
      <c r="F143" s="62">
        <v>34.61</v>
      </c>
      <c r="G143" s="62">
        <v>201</v>
      </c>
      <c r="H143" s="62">
        <v>310</v>
      </c>
    </row>
    <row r="144" spans="1:8" ht="27.75" customHeight="1">
      <c r="A144" s="83"/>
      <c r="B144" s="60" t="s">
        <v>121</v>
      </c>
      <c r="C144" s="68">
        <v>200</v>
      </c>
      <c r="D144" s="51">
        <f>D143*95/100</f>
        <v>5.263</v>
      </c>
      <c r="E144" s="51">
        <f>E143*94/100</f>
        <v>4.23</v>
      </c>
      <c r="F144" s="51">
        <f>F143*91/100</f>
        <v>31.495099999999997</v>
      </c>
      <c r="G144" s="48">
        <v>96</v>
      </c>
      <c r="H144" s="48">
        <v>669</v>
      </c>
    </row>
    <row r="145" spans="1:8" ht="17.25" customHeight="1">
      <c r="A145" s="83"/>
      <c r="B145" s="60" t="s">
        <v>84</v>
      </c>
      <c r="C145" s="68">
        <v>38</v>
      </c>
      <c r="D145" s="50">
        <v>2.85</v>
      </c>
      <c r="E145" s="50">
        <v>0.38</v>
      </c>
      <c r="F145" s="50">
        <v>19.38</v>
      </c>
      <c r="G145" s="13">
        <v>95</v>
      </c>
      <c r="H145" s="48"/>
    </row>
    <row r="146" spans="1:8" ht="16.5" customHeight="1">
      <c r="A146" s="75" t="s">
        <v>16</v>
      </c>
      <c r="B146" s="76"/>
      <c r="C146" s="43">
        <v>743</v>
      </c>
      <c r="D146" s="43">
        <f>SUM(D140:D145)</f>
        <v>21.493000000000002</v>
      </c>
      <c r="E146" s="43">
        <f>SUM(E140:E145)</f>
        <v>19.65</v>
      </c>
      <c r="F146" s="43">
        <f>SUM(F140:F145)</f>
        <v>109.1651</v>
      </c>
      <c r="G146" s="43">
        <f>SUM(G140:G145)</f>
        <v>655.7</v>
      </c>
      <c r="H146" s="6"/>
    </row>
    <row r="147" spans="1:8" ht="24" customHeight="1">
      <c r="A147" s="75" t="s">
        <v>82</v>
      </c>
      <c r="B147" s="76"/>
      <c r="C147" s="6"/>
      <c r="D147" s="43">
        <f>D139+D146</f>
        <v>36.353</v>
      </c>
      <c r="E147" s="43">
        <f>E139+E146</f>
        <v>47.739999999999995</v>
      </c>
      <c r="F147" s="43">
        <f>F139+F146</f>
        <v>207.0451</v>
      </c>
      <c r="G147" s="43">
        <f>G139+G146</f>
        <v>1364.53</v>
      </c>
      <c r="H147" s="6"/>
    </row>
    <row r="148" spans="1:8" ht="15.75" customHeight="1">
      <c r="A148" s="14" t="s">
        <v>42</v>
      </c>
      <c r="B148" s="14"/>
      <c r="C148" s="34"/>
      <c r="D148" s="15">
        <f>(D139+D125+D111+D97+D83+D69+D57+D43+D29+D15)/10</f>
        <v>15.965992796879998</v>
      </c>
      <c r="E148" s="15">
        <f>(E139+E125+E111+E97+E83+E69+E57+E43+E29+E15)/10</f>
        <v>26.8333267712</v>
      </c>
      <c r="F148" s="15">
        <f>(F139+F125+F111+F97+F83+F69+F57+F43+F29+F15)/10</f>
        <v>105.48452509500001</v>
      </c>
      <c r="G148" s="15">
        <f>(G139+G125+G111+G97+G83+G69+G57+G43+G29+G15)/10</f>
        <v>582.6060000000001</v>
      </c>
      <c r="H148" s="1"/>
    </row>
    <row r="149" spans="1:8" ht="19.5" customHeight="1">
      <c r="A149" s="14" t="s">
        <v>43</v>
      </c>
      <c r="B149" s="14"/>
      <c r="C149" s="34"/>
      <c r="D149" s="15">
        <f>(D146+D132+D118+D104+D90+D76+D63+D50+D36+D22)/10</f>
        <v>24.068585198200836</v>
      </c>
      <c r="E149" s="15">
        <f>(E146+E132+E118+E104+E90+E76+E63+E50+E36+E22)/10</f>
        <v>32.208939445733336</v>
      </c>
      <c r="F149" s="15">
        <f>(F146+F132+F118+F104+F90+F76+F63+F50+F36+F22)/10</f>
        <v>130.7131560406853</v>
      </c>
      <c r="G149" s="15">
        <f>(G146+G132+G118+G104+G90+G76+G63+G50+G36+G22)/10</f>
        <v>703.88</v>
      </c>
      <c r="H149" s="1"/>
    </row>
    <row r="150" ht="13.5" customHeight="1"/>
    <row r="152" ht="42.75" customHeight="1"/>
    <row r="155" ht="15">
      <c r="I155" s="25"/>
    </row>
    <row r="157" ht="39" customHeight="1"/>
    <row r="158" ht="18" customHeight="1"/>
    <row r="159" ht="17.25" customHeight="1"/>
    <row r="160" ht="17.25" customHeight="1"/>
    <row r="161" ht="17.25" customHeight="1"/>
    <row r="162" ht="42.75" customHeight="1"/>
    <row r="163" ht="37.5" customHeight="1"/>
    <row r="164" ht="27" customHeight="1"/>
    <row r="165" ht="18.75" customHeight="1"/>
    <row r="166" ht="12.75" customHeight="1">
      <c r="C166"/>
    </row>
    <row r="167" spans="1:3" ht="15">
      <c r="A167" s="25"/>
      <c r="C167"/>
    </row>
    <row r="168" ht="30" customHeight="1">
      <c r="C168"/>
    </row>
    <row r="169" ht="15">
      <c r="C169"/>
    </row>
    <row r="171" ht="15">
      <c r="I171" s="25"/>
    </row>
    <row r="172" ht="15">
      <c r="I172" s="25"/>
    </row>
    <row r="173" ht="39.75" customHeight="1">
      <c r="I173" s="25"/>
    </row>
    <row r="174" ht="15">
      <c r="I174" s="25"/>
    </row>
    <row r="175" ht="15">
      <c r="I175" s="25"/>
    </row>
    <row r="176" ht="15">
      <c r="I176" s="25"/>
    </row>
    <row r="177" ht="15">
      <c r="I177" s="25"/>
    </row>
    <row r="178" ht="40.5" customHeight="1">
      <c r="I178" s="25"/>
    </row>
    <row r="179" ht="25.5" customHeight="1">
      <c r="I179" s="25"/>
    </row>
    <row r="180" ht="15">
      <c r="I180" s="25"/>
    </row>
    <row r="181" ht="15">
      <c r="I181" s="25"/>
    </row>
    <row r="182" ht="15">
      <c r="I182" s="25"/>
    </row>
    <row r="183" ht="15">
      <c r="I183" s="25"/>
    </row>
    <row r="184" ht="25.5" customHeight="1">
      <c r="I184" s="25"/>
    </row>
    <row r="185" ht="15">
      <c r="I185" s="25"/>
    </row>
    <row r="186" ht="15">
      <c r="I186" s="25"/>
    </row>
    <row r="187" ht="15">
      <c r="I187" s="25"/>
    </row>
    <row r="194" ht="38.25" customHeight="1"/>
    <row r="195" ht="30" customHeight="1"/>
    <row r="196" ht="30.75" customHeight="1"/>
    <row r="197" ht="17.25" customHeight="1"/>
    <row r="198" ht="17.25" customHeight="1"/>
    <row r="199" ht="39" customHeight="1"/>
    <row r="200" ht="18" customHeight="1"/>
    <row r="201" ht="24.75" customHeight="1"/>
    <row r="202" ht="27" customHeight="1"/>
    <row r="203" ht="30" customHeight="1"/>
  </sheetData>
  <sheetProtection/>
  <mergeCells count="59">
    <mergeCell ref="H8:H9"/>
    <mergeCell ref="C8:C9"/>
    <mergeCell ref="A15:B15"/>
    <mergeCell ref="A126:A131"/>
    <mergeCell ref="A98:A103"/>
    <mergeCell ref="A107:A110"/>
    <mergeCell ref="A10:H10"/>
    <mergeCell ref="A92:H92"/>
    <mergeCell ref="A38:H38"/>
    <mergeCell ref="A52:H52"/>
    <mergeCell ref="G1:H1"/>
    <mergeCell ref="G2:H2"/>
    <mergeCell ref="G3:H3"/>
    <mergeCell ref="G4:H4"/>
    <mergeCell ref="A11:A14"/>
    <mergeCell ref="A24:H24"/>
    <mergeCell ref="G5:H5"/>
    <mergeCell ref="A6:H6"/>
    <mergeCell ref="D8:F8"/>
    <mergeCell ref="A8:A9"/>
    <mergeCell ref="A90:B90"/>
    <mergeCell ref="A30:A35"/>
    <mergeCell ref="A44:A49"/>
    <mergeCell ref="A25:A28"/>
    <mergeCell ref="A79:A82"/>
    <mergeCell ref="A29:B29"/>
    <mergeCell ref="A36:B36"/>
    <mergeCell ref="A50:B50"/>
    <mergeCell ref="A65:H65"/>
    <mergeCell ref="A53:A56"/>
    <mergeCell ref="A16:A21"/>
    <mergeCell ref="A84:A89"/>
    <mergeCell ref="A58:A62"/>
    <mergeCell ref="A64:B64"/>
    <mergeCell ref="A57:B57"/>
    <mergeCell ref="A63:B63"/>
    <mergeCell ref="A43:B43"/>
    <mergeCell ref="A66:A68"/>
    <mergeCell ref="A22:B22"/>
    <mergeCell ref="A106:H106"/>
    <mergeCell ref="A147:B147"/>
    <mergeCell ref="A104:B104"/>
    <mergeCell ref="A118:B118"/>
    <mergeCell ref="A132:B132"/>
    <mergeCell ref="A134:H134"/>
    <mergeCell ref="A112:A117"/>
    <mergeCell ref="A133:B133"/>
    <mergeCell ref="A140:A145"/>
    <mergeCell ref="A120:H120"/>
    <mergeCell ref="A146:B146"/>
    <mergeCell ref="A121:A124"/>
    <mergeCell ref="A135:A138"/>
    <mergeCell ref="A139:B139"/>
    <mergeCell ref="A39:A42"/>
    <mergeCell ref="A78:H78"/>
    <mergeCell ref="A70:A75"/>
    <mergeCell ref="A76:B76"/>
    <mergeCell ref="A77:B77"/>
    <mergeCell ref="A93:A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2021-05-21T06:44:57Z</cp:lastPrinted>
  <dcterms:created xsi:type="dcterms:W3CDTF">2006-09-16T00:00:00Z</dcterms:created>
  <dcterms:modified xsi:type="dcterms:W3CDTF">2021-05-31T00:57:43Z</dcterms:modified>
  <cp:category/>
  <cp:version/>
  <cp:contentType/>
  <cp:contentStatus/>
</cp:coreProperties>
</file>